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\OneDrive\Documents\TURCO project\"/>
    </mc:Choice>
  </mc:AlternateContent>
  <xr:revisionPtr revIDLastSave="0" documentId="13_ncr:1_{9BBC0F6F-5D0D-477D-8F99-5F82361E152A}" xr6:coauthVersionLast="45" xr6:coauthVersionMax="45" xr10:uidLastSave="{00000000-0000-0000-0000-000000000000}"/>
  <bookViews>
    <workbookView xWindow="-108" yWindow="-108" windowWidth="30936" windowHeight="16896" xr2:uid="{4B3D6C99-5861-E746-9869-560DAB90B3F7}"/>
  </bookViews>
  <sheets>
    <sheet name="SUvsBAKE.PlayByPlay" sheetId="1" r:id="rId1"/>
    <sheet name="BAKE.CumulativePPP" sheetId="3" r:id="rId2"/>
  </sheets>
  <definedNames>
    <definedName name="_xlnm._FilterDatabase" localSheetId="0" hidden="1">SUvsBAKE.PlayByPlay!$A$1:$N$70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I4" i="3"/>
  <c r="J4" i="3"/>
  <c r="K4" i="3"/>
  <c r="H5" i="3"/>
  <c r="I5" i="3"/>
  <c r="J5" i="3"/>
  <c r="K5" i="3"/>
  <c r="H6" i="3"/>
  <c r="I6" i="3"/>
  <c r="J6" i="3"/>
  <c r="K6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L17" i="3" l="1"/>
  <c r="M17" i="3"/>
  <c r="N17" i="3"/>
  <c r="M9" i="3"/>
  <c r="N9" i="3"/>
  <c r="L9" i="3"/>
  <c r="L11" i="3"/>
  <c r="N11" i="3"/>
  <c r="M11" i="3"/>
  <c r="N16" i="3"/>
  <c r="L16" i="3"/>
  <c r="M16" i="3"/>
  <c r="L8" i="3"/>
  <c r="M8" i="3"/>
  <c r="N8" i="3"/>
  <c r="N15" i="3"/>
  <c r="N7" i="3"/>
  <c r="M14" i="3"/>
  <c r="N14" i="3"/>
  <c r="L14" i="3"/>
  <c r="N6" i="3"/>
  <c r="M6" i="3"/>
  <c r="L6" i="3"/>
  <c r="M13" i="3"/>
  <c r="L13" i="3"/>
  <c r="N13" i="3"/>
  <c r="M5" i="3"/>
  <c r="L5" i="3"/>
  <c r="N5" i="3"/>
  <c r="N12" i="3"/>
  <c r="L4" i="3"/>
  <c r="M4" i="3"/>
  <c r="N4" i="3"/>
  <c r="L18" i="3"/>
  <c r="N18" i="3"/>
  <c r="M18" i="3"/>
  <c r="L10" i="3"/>
  <c r="M10" i="3"/>
  <c r="N10" i="3"/>
  <c r="D3" i="3" l="1"/>
  <c r="C3" i="3"/>
  <c r="K3" i="3"/>
  <c r="G3" i="3" l="1"/>
  <c r="H3" i="3"/>
  <c r="I3" i="3"/>
  <c r="J3" i="3"/>
  <c r="E3" i="3"/>
  <c r="F3" i="3"/>
  <c r="H19" i="3" l="1"/>
  <c r="N3" i="3"/>
  <c r="I19" i="3"/>
  <c r="I20" i="3" s="1"/>
  <c r="G19" i="3"/>
  <c r="G20" i="3" s="1"/>
  <c r="D19" i="3"/>
  <c r="F19" i="3"/>
  <c r="K19" i="3"/>
  <c r="J19" i="3"/>
  <c r="L3" i="3"/>
  <c r="E19" i="3"/>
  <c r="M3" i="3"/>
  <c r="E20" i="3" l="1"/>
  <c r="M19" i="3"/>
  <c r="L19" i="3"/>
</calcChain>
</file>

<file path=xl/sharedStrings.xml><?xml version="1.0" encoding="utf-8"?>
<sst xmlns="http://schemas.openxmlformats.org/spreadsheetml/2006/main" count="124" uniqueCount="40">
  <si>
    <t>1H</t>
  </si>
  <si>
    <t>CALL</t>
  </si>
  <si>
    <t>ACTION</t>
  </si>
  <si>
    <t>WHO</t>
  </si>
  <si>
    <t>TO</t>
  </si>
  <si>
    <t>2MK</t>
  </si>
  <si>
    <t>2MS</t>
  </si>
  <si>
    <t>3MK</t>
  </si>
  <si>
    <t>3MS</t>
  </si>
  <si>
    <t>FTMK</t>
  </si>
  <si>
    <t>FTMS</t>
  </si>
  <si>
    <t>FOUL</t>
  </si>
  <si>
    <t>OREB</t>
  </si>
  <si>
    <t>FASTBREAK</t>
  </si>
  <si>
    <t>FG%</t>
  </si>
  <si>
    <t>EFG%</t>
  </si>
  <si>
    <t>POS</t>
  </si>
  <si>
    <t>TOTALS</t>
  </si>
  <si>
    <t>2FG%</t>
  </si>
  <si>
    <t>3FG%</t>
  </si>
  <si>
    <t>FT%</t>
  </si>
  <si>
    <t>PPP</t>
  </si>
  <si>
    <t>TIME</t>
  </si>
  <si>
    <t>SCORE</t>
  </si>
  <si>
    <t>ALOHA</t>
  </si>
  <si>
    <t>SCISSORS</t>
  </si>
  <si>
    <t>FIST</t>
  </si>
  <si>
    <t>C-FLAT</t>
  </si>
  <si>
    <t>BLOB 1</t>
  </si>
  <si>
    <t>OPEN</t>
  </si>
  <si>
    <t>BLOB DIAMOND CROSS</t>
  </si>
  <si>
    <t xml:space="preserve">OREB </t>
  </si>
  <si>
    <t>C-UP (2H)</t>
  </si>
  <si>
    <t>DREB</t>
  </si>
  <si>
    <t>C-UP</t>
  </si>
  <si>
    <t>SEATTLE U vs. BAKERSFIELD [2] - FEBRUARY 22, 2020</t>
  </si>
  <si>
    <t>ALOHA PUSH</t>
  </si>
  <si>
    <t>ALOHA ZONE</t>
  </si>
  <si>
    <t>C-CONTINUOUS</t>
  </si>
  <si>
    <t>THROAT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</si>
</sst>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2" fillId="0" borderId="1" xfId="0" quotePrefix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9" fontId="2" fillId="3" borderId="1" xfId="1" applyFont="1" applyFill="1" applyBorder="1"/>
    <xf numFmtId="2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66BA9-C3E9-294A-97A2-58292A65A922}">
  <dimension ref="A1:N70"/>
  <sheetViews>
    <sheetView tabSelected="1" zoomScaleNormal="100" workbookViewId="0">
      <selection activeCell="S16" sqref="S16"/>
    </sheetView>
  </sheetViews>
  <sheetFormatPr defaultColWidth="11.19921875" defaultRowHeight="15.6" x14ac:dyDescent="0.3"/>
  <cols>
    <col min="1" max="1" width="4.19921875" customWidth="1"/>
    <col min="2" max="2" width="26.796875" customWidth="1"/>
    <col min="3" max="3" width="17.796875" bestFit="1" customWidth="1"/>
    <col min="4" max="4" width="8.19921875" style="24" bestFit="1" customWidth="1"/>
    <col min="5" max="5" width="4.5" style="24" customWidth="1"/>
    <col min="6" max="6" width="4.796875" style="24" bestFit="1" customWidth="1"/>
    <col min="7" max="7" width="4.69921875" style="24" bestFit="1" customWidth="1"/>
    <col min="8" max="8" width="4.796875" style="24" bestFit="1" customWidth="1"/>
    <col min="9" max="9" width="4.69921875" style="24" bestFit="1" customWidth="1"/>
    <col min="10" max="11" width="5.69921875" style="24" bestFit="1" customWidth="1"/>
    <col min="12" max="12" width="5.5" style="24" bestFit="1" customWidth="1"/>
    <col min="13" max="13" width="6.69921875" style="24" bestFit="1" customWidth="1"/>
    <col min="14" max="14" width="6.796875" style="28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1" t="s">
        <v>22</v>
      </c>
      <c r="N1" s="22" t="s">
        <v>23</v>
      </c>
    </row>
    <row r="2" spans="1:14" x14ac:dyDescent="0.3">
      <c r="A2" s="5">
        <v>1</v>
      </c>
      <c r="B2" s="5" t="s">
        <v>25</v>
      </c>
      <c r="C2" s="5"/>
      <c r="D2" s="7">
        <v>21</v>
      </c>
      <c r="F2" s="7">
        <v>1</v>
      </c>
      <c r="G2" s="7"/>
      <c r="H2" s="7"/>
      <c r="I2" s="7"/>
      <c r="J2" s="7"/>
      <c r="K2" s="7"/>
      <c r="L2" s="8"/>
      <c r="M2" s="25"/>
      <c r="N2" s="26"/>
    </row>
    <row r="3" spans="1:14" x14ac:dyDescent="0.3">
      <c r="A3" s="5">
        <v>2</v>
      </c>
      <c r="B3" s="5" t="s">
        <v>24</v>
      </c>
      <c r="C3" s="6"/>
      <c r="D3" s="7">
        <v>11</v>
      </c>
      <c r="E3" s="7"/>
      <c r="F3" s="7"/>
      <c r="G3" s="7"/>
      <c r="H3" s="7"/>
      <c r="I3" s="7">
        <v>1</v>
      </c>
      <c r="J3" s="7"/>
      <c r="K3" s="7"/>
      <c r="L3" s="8"/>
      <c r="M3" s="25"/>
      <c r="N3" s="26"/>
    </row>
    <row r="4" spans="1:14" x14ac:dyDescent="0.3">
      <c r="A4" s="5">
        <v>3</v>
      </c>
      <c r="B4" s="5" t="s">
        <v>36</v>
      </c>
      <c r="C4" s="6"/>
      <c r="D4" s="7">
        <v>11</v>
      </c>
      <c r="E4" s="7"/>
      <c r="F4" s="7"/>
      <c r="G4" s="7"/>
      <c r="H4" s="7"/>
      <c r="I4" s="7">
        <v>1</v>
      </c>
      <c r="J4" s="7"/>
      <c r="K4" s="7"/>
      <c r="L4" s="8"/>
      <c r="M4" s="25"/>
      <c r="N4" s="26"/>
    </row>
    <row r="5" spans="1:14" x14ac:dyDescent="0.3">
      <c r="A5" s="5">
        <v>4</v>
      </c>
      <c r="B5" s="5" t="s">
        <v>24</v>
      </c>
      <c r="C5" s="6"/>
      <c r="D5" s="7">
        <v>23</v>
      </c>
      <c r="E5" s="7"/>
      <c r="F5" s="7"/>
      <c r="G5" s="7">
        <v>1</v>
      </c>
      <c r="H5" s="7"/>
      <c r="I5" s="7"/>
      <c r="J5" s="7"/>
      <c r="K5" s="7"/>
      <c r="L5" s="8"/>
      <c r="M5" s="25"/>
      <c r="N5" s="26"/>
    </row>
    <row r="6" spans="1:14" x14ac:dyDescent="0.3">
      <c r="A6" s="5">
        <v>5</v>
      </c>
      <c r="B6" s="5" t="s">
        <v>28</v>
      </c>
      <c r="C6" s="6"/>
      <c r="D6" s="7">
        <v>12</v>
      </c>
      <c r="E6" s="7"/>
      <c r="F6" s="7"/>
      <c r="G6" s="7"/>
      <c r="H6" s="7"/>
      <c r="I6" s="7">
        <v>1</v>
      </c>
      <c r="J6" s="7"/>
      <c r="K6" s="7"/>
      <c r="L6" s="8"/>
      <c r="M6" s="25"/>
      <c r="N6" s="26"/>
    </row>
    <row r="7" spans="1:14" x14ac:dyDescent="0.3">
      <c r="A7" s="5">
        <v>6</v>
      </c>
      <c r="B7" s="5" t="s">
        <v>24</v>
      </c>
      <c r="C7" s="6"/>
      <c r="D7" s="7">
        <v>12</v>
      </c>
      <c r="E7" s="7">
        <v>1</v>
      </c>
      <c r="F7" s="7"/>
      <c r="G7" s="7"/>
      <c r="H7" s="7"/>
      <c r="I7" s="7"/>
      <c r="J7" s="7"/>
      <c r="K7" s="7"/>
      <c r="L7" s="8"/>
      <c r="M7" s="27"/>
      <c r="N7" s="26"/>
    </row>
    <row r="8" spans="1:14" x14ac:dyDescent="0.3">
      <c r="A8" s="5">
        <v>7</v>
      </c>
      <c r="B8" s="5" t="s">
        <v>24</v>
      </c>
      <c r="C8" s="6"/>
      <c r="D8" s="7">
        <v>10</v>
      </c>
      <c r="E8" s="7">
        <v>1</v>
      </c>
      <c r="F8" s="7"/>
      <c r="G8" s="7"/>
      <c r="H8" s="7"/>
      <c r="I8" s="7"/>
      <c r="J8" s="7"/>
      <c r="K8" s="7"/>
      <c r="L8" s="8"/>
      <c r="M8" s="25"/>
      <c r="N8" s="26"/>
    </row>
    <row r="9" spans="1:14" x14ac:dyDescent="0.3">
      <c r="A9" s="5">
        <v>8</v>
      </c>
      <c r="B9" s="5" t="s">
        <v>34</v>
      </c>
      <c r="C9" s="6"/>
      <c r="D9" s="7">
        <v>23</v>
      </c>
      <c r="E9" s="7"/>
      <c r="F9" s="7"/>
      <c r="G9" s="7"/>
      <c r="H9" s="7"/>
      <c r="I9" s="7"/>
      <c r="J9" s="7">
        <v>1</v>
      </c>
      <c r="K9" s="7">
        <v>1</v>
      </c>
      <c r="L9" s="8">
        <v>1</v>
      </c>
      <c r="M9" s="25"/>
      <c r="N9" s="26"/>
    </row>
    <row r="10" spans="1:14" x14ac:dyDescent="0.3">
      <c r="A10" s="5">
        <v>9</v>
      </c>
      <c r="B10" s="5" t="s">
        <v>24</v>
      </c>
      <c r="C10" s="6"/>
      <c r="D10" s="7">
        <v>13</v>
      </c>
      <c r="E10" s="7"/>
      <c r="F10" s="7"/>
      <c r="G10" s="7"/>
      <c r="H10" s="7"/>
      <c r="I10" s="7">
        <v>1</v>
      </c>
      <c r="J10" s="7"/>
      <c r="K10" s="7"/>
      <c r="L10" s="8"/>
      <c r="M10" s="25"/>
      <c r="N10" s="26"/>
    </row>
    <row r="11" spans="1:14" x14ac:dyDescent="0.3">
      <c r="A11" s="5">
        <v>10</v>
      </c>
      <c r="B11" s="5" t="s">
        <v>29</v>
      </c>
      <c r="C11" s="6"/>
      <c r="D11" s="7">
        <v>21</v>
      </c>
      <c r="E11" s="7">
        <v>1</v>
      </c>
      <c r="F11" s="7"/>
      <c r="G11" s="7"/>
      <c r="H11" s="7"/>
      <c r="I11" s="7"/>
      <c r="J11" s="7"/>
      <c r="K11" s="7"/>
      <c r="L11" s="8"/>
      <c r="M11" s="25"/>
      <c r="N11" s="26"/>
    </row>
    <row r="12" spans="1:14" x14ac:dyDescent="0.3">
      <c r="A12" s="5">
        <v>11</v>
      </c>
      <c r="B12" s="5" t="s">
        <v>25</v>
      </c>
      <c r="C12" s="6"/>
      <c r="D12" s="7">
        <v>23</v>
      </c>
      <c r="E12" s="7"/>
      <c r="F12" s="7"/>
      <c r="G12" s="7"/>
      <c r="H12" s="7"/>
      <c r="I12" s="7"/>
      <c r="J12" s="7">
        <v>2</v>
      </c>
      <c r="K12" s="7"/>
      <c r="L12" s="8">
        <v>1</v>
      </c>
      <c r="M12" s="25"/>
      <c r="N12" s="26"/>
    </row>
    <row r="13" spans="1:14" x14ac:dyDescent="0.3">
      <c r="A13" s="5">
        <v>12</v>
      </c>
      <c r="B13" s="5" t="s">
        <v>24</v>
      </c>
      <c r="C13" s="6"/>
      <c r="D13" s="7">
        <v>21</v>
      </c>
      <c r="E13" s="7"/>
      <c r="F13" s="7">
        <v>1</v>
      </c>
      <c r="G13" s="7"/>
      <c r="H13" s="7"/>
      <c r="I13" s="7"/>
      <c r="J13" s="7"/>
      <c r="K13" s="7"/>
      <c r="L13" s="8"/>
      <c r="M13" s="25"/>
      <c r="N13" s="26"/>
    </row>
    <row r="14" spans="1:14" x14ac:dyDescent="0.3">
      <c r="A14" s="5">
        <v>13</v>
      </c>
      <c r="B14" s="5" t="s">
        <v>24</v>
      </c>
      <c r="C14" s="6"/>
      <c r="D14" s="7">
        <v>34</v>
      </c>
      <c r="E14" s="7"/>
      <c r="F14" s="7"/>
      <c r="G14" s="7"/>
      <c r="H14" s="7">
        <v>1</v>
      </c>
      <c r="I14" s="7"/>
      <c r="J14" s="7"/>
      <c r="K14" s="7"/>
      <c r="L14" s="8"/>
      <c r="M14" s="25"/>
      <c r="N14" s="26"/>
    </row>
    <row r="15" spans="1:14" x14ac:dyDescent="0.3">
      <c r="A15" s="5">
        <v>14</v>
      </c>
      <c r="B15" s="5" t="s">
        <v>32</v>
      </c>
      <c r="C15" s="6"/>
      <c r="D15" s="7">
        <v>23</v>
      </c>
      <c r="E15" s="7"/>
      <c r="F15" s="7">
        <v>1</v>
      </c>
      <c r="G15" s="7"/>
      <c r="H15" s="7"/>
      <c r="I15" s="7"/>
      <c r="J15" s="7"/>
      <c r="K15" s="7"/>
      <c r="L15" s="8"/>
      <c r="M15" s="25"/>
      <c r="N15" s="26"/>
    </row>
    <row r="16" spans="1:14" x14ac:dyDescent="0.3">
      <c r="A16" s="5">
        <v>15</v>
      </c>
      <c r="B16" s="5" t="s">
        <v>32</v>
      </c>
      <c r="C16" s="6"/>
      <c r="D16" s="7">
        <v>11</v>
      </c>
      <c r="E16" s="7"/>
      <c r="F16" s="7">
        <v>1</v>
      </c>
      <c r="G16" s="7"/>
      <c r="H16" s="7"/>
      <c r="I16" s="7"/>
      <c r="J16" s="7"/>
      <c r="K16" s="7"/>
      <c r="L16" s="8"/>
      <c r="M16" s="25"/>
      <c r="N16" s="26"/>
    </row>
    <row r="17" spans="1:14" x14ac:dyDescent="0.3">
      <c r="A17" s="5">
        <v>16</v>
      </c>
      <c r="B17" s="5" t="s">
        <v>32</v>
      </c>
      <c r="C17" s="6"/>
      <c r="D17" s="7">
        <v>11</v>
      </c>
      <c r="E17" s="7"/>
      <c r="F17" s="7"/>
      <c r="G17" s="7"/>
      <c r="H17" s="7"/>
      <c r="I17" s="7">
        <v>1</v>
      </c>
      <c r="J17" s="7"/>
      <c r="K17" s="7"/>
      <c r="L17" s="8"/>
      <c r="M17" s="25"/>
      <c r="N17" s="26"/>
    </row>
    <row r="18" spans="1:14" x14ac:dyDescent="0.3">
      <c r="A18" s="5">
        <v>17</v>
      </c>
      <c r="B18" s="5" t="s">
        <v>24</v>
      </c>
      <c r="C18" s="6"/>
      <c r="D18" s="7">
        <v>13</v>
      </c>
      <c r="E18" s="7"/>
      <c r="F18" s="7">
        <v>1</v>
      </c>
      <c r="G18" s="7"/>
      <c r="H18" s="7"/>
      <c r="I18" s="7"/>
      <c r="J18" s="7"/>
      <c r="K18" s="7"/>
      <c r="L18" s="8"/>
      <c r="M18" s="25"/>
      <c r="N18" s="26"/>
    </row>
    <row r="19" spans="1:14" x14ac:dyDescent="0.3">
      <c r="A19" s="5">
        <v>18</v>
      </c>
      <c r="B19" s="5" t="s">
        <v>13</v>
      </c>
      <c r="C19" s="6" t="s">
        <v>31</v>
      </c>
      <c r="D19" s="7">
        <v>23</v>
      </c>
      <c r="E19" s="7"/>
      <c r="F19" s="7"/>
      <c r="G19" s="7">
        <v>1</v>
      </c>
      <c r="H19" s="7"/>
      <c r="I19" s="7"/>
      <c r="J19" s="7"/>
      <c r="K19" s="7"/>
      <c r="L19" s="8"/>
      <c r="M19" s="25"/>
      <c r="N19" s="26"/>
    </row>
    <row r="20" spans="1:14" x14ac:dyDescent="0.3">
      <c r="A20" s="5">
        <v>19</v>
      </c>
      <c r="B20" s="5" t="s">
        <v>30</v>
      </c>
      <c r="C20" s="6"/>
      <c r="D20" s="7">
        <v>23</v>
      </c>
      <c r="E20" s="7"/>
      <c r="F20" s="7"/>
      <c r="G20" s="7"/>
      <c r="H20" s="7"/>
      <c r="I20" s="7"/>
      <c r="J20" s="7">
        <v>2</v>
      </c>
      <c r="K20" s="7"/>
      <c r="L20" s="8">
        <v>1</v>
      </c>
      <c r="M20" s="25"/>
      <c r="N20" s="26"/>
    </row>
    <row r="21" spans="1:14" x14ac:dyDescent="0.3">
      <c r="A21" s="5">
        <v>20</v>
      </c>
      <c r="B21" s="5" t="s">
        <v>13</v>
      </c>
      <c r="C21" s="6"/>
      <c r="D21" s="7">
        <v>21</v>
      </c>
      <c r="E21" s="7"/>
      <c r="F21" s="7"/>
      <c r="G21" s="7"/>
      <c r="H21" s="7"/>
      <c r="I21" s="7">
        <v>1</v>
      </c>
      <c r="J21" s="7"/>
      <c r="K21" s="7"/>
      <c r="L21" s="8"/>
      <c r="M21" s="25"/>
      <c r="N21" s="26"/>
    </row>
    <row r="22" spans="1:14" x14ac:dyDescent="0.3">
      <c r="A22" s="5">
        <v>21</v>
      </c>
      <c r="B22" s="5" t="s">
        <v>25</v>
      </c>
      <c r="C22" s="6"/>
      <c r="D22" s="7">
        <v>24</v>
      </c>
      <c r="E22" s="7"/>
      <c r="F22" s="7"/>
      <c r="G22" s="7"/>
      <c r="H22" s="7">
        <v>1</v>
      </c>
      <c r="I22" s="7"/>
      <c r="J22" s="7"/>
      <c r="K22" s="7"/>
      <c r="L22" s="8"/>
      <c r="M22" s="25"/>
      <c r="N22" s="26"/>
    </row>
    <row r="23" spans="1:14" x14ac:dyDescent="0.3">
      <c r="A23" s="5">
        <v>22</v>
      </c>
      <c r="B23" s="5" t="s">
        <v>28</v>
      </c>
      <c r="C23" s="6"/>
      <c r="D23" s="7">
        <v>23</v>
      </c>
      <c r="E23" s="7"/>
      <c r="F23" s="7"/>
      <c r="G23" s="7">
        <v>1</v>
      </c>
      <c r="H23" s="7"/>
      <c r="I23" s="7"/>
      <c r="J23" s="7"/>
      <c r="K23" s="7"/>
      <c r="L23" s="8"/>
      <c r="M23" s="25"/>
      <c r="N23" s="26"/>
    </row>
    <row r="24" spans="1:14" x14ac:dyDescent="0.3">
      <c r="A24" s="5">
        <v>23</v>
      </c>
      <c r="B24" s="5" t="s">
        <v>25</v>
      </c>
      <c r="C24" s="5"/>
      <c r="D24" s="7">
        <v>4</v>
      </c>
      <c r="E24" s="7"/>
      <c r="F24" s="7"/>
      <c r="G24" s="7">
        <v>1</v>
      </c>
      <c r="H24" s="7"/>
      <c r="I24" s="7"/>
      <c r="J24" s="7"/>
      <c r="K24" s="7"/>
      <c r="L24" s="8"/>
      <c r="M24" s="25"/>
      <c r="N24" s="26"/>
    </row>
    <row r="25" spans="1:14" x14ac:dyDescent="0.3">
      <c r="A25" s="5">
        <v>24</v>
      </c>
      <c r="B25" s="5" t="s">
        <v>24</v>
      </c>
      <c r="C25" s="6"/>
      <c r="D25" s="7">
        <v>24</v>
      </c>
      <c r="E25" s="7"/>
      <c r="F25" s="7"/>
      <c r="G25" s="7"/>
      <c r="H25" s="7"/>
      <c r="I25" s="7">
        <v>1</v>
      </c>
      <c r="J25" s="7"/>
      <c r="K25" s="7"/>
      <c r="L25" s="8"/>
      <c r="M25" s="25"/>
      <c r="N25" s="26"/>
    </row>
    <row r="26" spans="1:14" x14ac:dyDescent="0.3">
      <c r="A26" s="5">
        <v>25</v>
      </c>
      <c r="B26" s="5" t="s">
        <v>24</v>
      </c>
      <c r="C26" s="6" t="s">
        <v>31</v>
      </c>
      <c r="D26" s="7">
        <v>13</v>
      </c>
      <c r="E26" s="7"/>
      <c r="F26" s="7"/>
      <c r="G26" s="7">
        <v>1</v>
      </c>
      <c r="H26" s="7"/>
      <c r="I26" s="7"/>
      <c r="J26" s="7"/>
      <c r="K26" s="7"/>
      <c r="L26" s="8"/>
      <c r="M26" s="25"/>
      <c r="N26" s="26"/>
    </row>
    <row r="27" spans="1:14" x14ac:dyDescent="0.3">
      <c r="A27" s="5">
        <v>26</v>
      </c>
      <c r="B27" s="5" t="s">
        <v>12</v>
      </c>
      <c r="C27" s="6"/>
      <c r="D27" s="7">
        <v>13</v>
      </c>
      <c r="E27" s="7"/>
      <c r="F27" s="7"/>
      <c r="G27" s="7">
        <v>1</v>
      </c>
      <c r="H27" s="7"/>
      <c r="I27" s="7"/>
      <c r="J27" s="7"/>
      <c r="K27" s="7"/>
      <c r="L27" s="8"/>
      <c r="M27" s="25"/>
      <c r="N27" s="26"/>
    </row>
    <row r="28" spans="1:14" x14ac:dyDescent="0.3">
      <c r="A28" s="5">
        <v>27</v>
      </c>
      <c r="B28" s="5" t="s">
        <v>33</v>
      </c>
      <c r="C28" s="6"/>
      <c r="D28" s="7">
        <v>21</v>
      </c>
      <c r="E28" s="7"/>
      <c r="F28" s="7"/>
      <c r="G28" s="7"/>
      <c r="H28" s="7"/>
      <c r="I28" s="7"/>
      <c r="J28" s="7">
        <v>2</v>
      </c>
      <c r="K28" s="7"/>
      <c r="L28" s="8">
        <v>1</v>
      </c>
      <c r="M28" s="25"/>
      <c r="N28" s="26"/>
    </row>
    <row r="29" spans="1:14" x14ac:dyDescent="0.3">
      <c r="A29" s="5">
        <v>28</v>
      </c>
      <c r="B29" s="5" t="s">
        <v>24</v>
      </c>
      <c r="C29" s="6"/>
      <c r="D29" s="7">
        <v>12</v>
      </c>
      <c r="E29" s="7"/>
      <c r="F29" s="7"/>
      <c r="G29" s="7"/>
      <c r="H29" s="7"/>
      <c r="I29" s="7">
        <v>1</v>
      </c>
      <c r="J29" s="7"/>
      <c r="K29" s="7"/>
      <c r="L29" s="8"/>
      <c r="M29" s="25"/>
      <c r="N29" s="26"/>
    </row>
    <row r="30" spans="1:14" x14ac:dyDescent="0.3">
      <c r="A30" s="5">
        <v>29</v>
      </c>
      <c r="B30" s="5" t="s">
        <v>13</v>
      </c>
      <c r="C30" s="6"/>
      <c r="D30" s="7">
        <v>13</v>
      </c>
      <c r="E30" s="7"/>
      <c r="F30" s="7"/>
      <c r="G30" s="7"/>
      <c r="H30" s="7"/>
      <c r="I30" s="7">
        <v>1</v>
      </c>
      <c r="J30" s="7"/>
      <c r="K30" s="7"/>
      <c r="L30" s="8"/>
      <c r="M30" s="25"/>
      <c r="N30" s="26"/>
    </row>
    <row r="31" spans="1:14" x14ac:dyDescent="0.3">
      <c r="A31" s="5">
        <v>30</v>
      </c>
      <c r="B31" s="5" t="s">
        <v>34</v>
      </c>
      <c r="C31" s="6" t="s">
        <v>31</v>
      </c>
      <c r="D31" s="7">
        <v>11</v>
      </c>
      <c r="E31" s="7"/>
      <c r="F31" s="7"/>
      <c r="G31" s="7"/>
      <c r="H31" s="7"/>
      <c r="I31" s="7">
        <v>1</v>
      </c>
      <c r="J31" s="7"/>
      <c r="K31" s="7"/>
      <c r="L31" s="8"/>
      <c r="M31" s="25"/>
      <c r="N31" s="26"/>
    </row>
    <row r="32" spans="1:14" x14ac:dyDescent="0.3">
      <c r="A32" s="5">
        <v>31</v>
      </c>
      <c r="B32" s="5" t="s">
        <v>12</v>
      </c>
      <c r="C32" s="6"/>
      <c r="D32" s="7">
        <v>13</v>
      </c>
      <c r="E32" s="7"/>
      <c r="F32" s="7"/>
      <c r="G32" s="7">
        <v>1</v>
      </c>
      <c r="H32" s="7"/>
      <c r="I32" s="7"/>
      <c r="J32" s="7"/>
      <c r="K32" s="7"/>
      <c r="L32" s="8"/>
      <c r="M32" s="25"/>
      <c r="N32" s="26"/>
    </row>
    <row r="33" spans="1:14" x14ac:dyDescent="0.3">
      <c r="A33" s="5">
        <v>32</v>
      </c>
      <c r="B33" s="5" t="s">
        <v>32</v>
      </c>
      <c r="C33" s="6"/>
      <c r="D33" s="7">
        <v>34</v>
      </c>
      <c r="E33" s="7"/>
      <c r="F33" s="7">
        <v>1</v>
      </c>
      <c r="G33" s="7"/>
      <c r="H33" s="7"/>
      <c r="I33" s="7"/>
      <c r="J33" s="7"/>
      <c r="K33" s="7"/>
      <c r="L33" s="8"/>
      <c r="M33" s="25"/>
      <c r="N33" s="26"/>
    </row>
    <row r="34" spans="1:14" x14ac:dyDescent="0.3">
      <c r="A34" s="5">
        <v>33</v>
      </c>
      <c r="B34" s="5" t="s">
        <v>12</v>
      </c>
      <c r="C34" s="6"/>
      <c r="D34" s="7">
        <v>11</v>
      </c>
      <c r="E34" s="7"/>
      <c r="F34" s="7"/>
      <c r="G34" s="7"/>
      <c r="H34" s="7"/>
      <c r="I34" s="7"/>
      <c r="J34" s="7"/>
      <c r="K34" s="7">
        <v>1</v>
      </c>
      <c r="L34" s="8">
        <v>1</v>
      </c>
      <c r="M34" s="25"/>
      <c r="N34" s="26"/>
    </row>
    <row r="35" spans="1:14" x14ac:dyDescent="0.3">
      <c r="A35" s="5">
        <v>34</v>
      </c>
      <c r="B35" s="5" t="s">
        <v>27</v>
      </c>
      <c r="C35" s="6"/>
      <c r="D35" s="7">
        <v>23</v>
      </c>
      <c r="E35" s="7"/>
      <c r="F35" s="7"/>
      <c r="G35" s="7">
        <v>1</v>
      </c>
      <c r="H35" s="7"/>
      <c r="I35" s="7"/>
      <c r="J35" s="7"/>
      <c r="K35" s="7"/>
      <c r="L35" s="8"/>
      <c r="M35" s="25"/>
      <c r="N35" s="26"/>
    </row>
    <row r="36" spans="1:14" x14ac:dyDescent="0.3">
      <c r="A36" s="5">
        <v>35</v>
      </c>
      <c r="B36" s="5" t="s">
        <v>32</v>
      </c>
      <c r="C36" s="6"/>
      <c r="D36" s="7">
        <v>23</v>
      </c>
      <c r="E36" s="7"/>
      <c r="F36" s="7">
        <v>1</v>
      </c>
      <c r="G36" s="7"/>
      <c r="H36" s="7"/>
      <c r="I36" s="7"/>
      <c r="J36" s="7"/>
      <c r="K36" s="7"/>
      <c r="L36" s="8"/>
      <c r="M36" s="25"/>
      <c r="N36" s="26"/>
    </row>
    <row r="37" spans="1:14" x14ac:dyDescent="0.3">
      <c r="A37" s="5">
        <v>36</v>
      </c>
      <c r="B37" s="5" t="s">
        <v>32</v>
      </c>
      <c r="C37" s="6"/>
      <c r="D37" s="7">
        <v>12</v>
      </c>
      <c r="E37" s="7"/>
      <c r="F37" s="7"/>
      <c r="G37" s="7"/>
      <c r="H37" s="7">
        <v>1</v>
      </c>
      <c r="I37" s="7"/>
      <c r="J37" s="7"/>
      <c r="K37" s="7"/>
      <c r="L37" s="8"/>
      <c r="M37" s="25"/>
      <c r="N37" s="26"/>
    </row>
    <row r="38" spans="1:14" x14ac:dyDescent="0.3">
      <c r="A38" s="5">
        <v>37</v>
      </c>
      <c r="B38" s="5" t="s">
        <v>32</v>
      </c>
      <c r="C38" s="6"/>
      <c r="D38" s="7">
        <v>23</v>
      </c>
      <c r="E38" s="7"/>
      <c r="F38" s="7"/>
      <c r="G38" s="7">
        <v>1</v>
      </c>
      <c r="H38" s="7"/>
      <c r="I38" s="7"/>
      <c r="J38" s="7"/>
      <c r="K38" s="7"/>
      <c r="L38" s="8"/>
      <c r="M38" s="25"/>
      <c r="N38" s="26"/>
    </row>
    <row r="39" spans="1:14" x14ac:dyDescent="0.3">
      <c r="A39" s="5">
        <v>38</v>
      </c>
      <c r="B39" s="5" t="s">
        <v>26</v>
      </c>
      <c r="C39" s="6"/>
      <c r="D39" s="7">
        <v>23</v>
      </c>
      <c r="E39" s="7"/>
      <c r="F39" s="7"/>
      <c r="G39" s="7">
        <v>1</v>
      </c>
      <c r="H39" s="7"/>
      <c r="I39" s="7"/>
      <c r="J39" s="7"/>
      <c r="K39" s="7"/>
      <c r="L39" s="8"/>
      <c r="M39" s="25"/>
      <c r="N39" s="26"/>
    </row>
    <row r="40" spans="1:14" x14ac:dyDescent="0.3">
      <c r="A40" s="5">
        <v>39</v>
      </c>
      <c r="B40" s="5" t="s">
        <v>24</v>
      </c>
      <c r="C40" s="6"/>
      <c r="D40" s="7">
        <v>12</v>
      </c>
      <c r="E40" s="7">
        <v>1</v>
      </c>
      <c r="F40" s="7"/>
      <c r="G40" s="7"/>
      <c r="H40" s="7"/>
      <c r="I40" s="7"/>
      <c r="J40" s="7"/>
      <c r="K40" s="7"/>
      <c r="L40" s="8"/>
      <c r="M40" s="25"/>
      <c r="N40" s="26"/>
    </row>
    <row r="41" spans="1:14" x14ac:dyDescent="0.3">
      <c r="A41" s="5">
        <v>40</v>
      </c>
      <c r="B41" s="5" t="s">
        <v>24</v>
      </c>
      <c r="C41" s="6" t="s">
        <v>12</v>
      </c>
      <c r="D41" s="7">
        <v>23</v>
      </c>
      <c r="E41" s="7"/>
      <c r="F41" s="7"/>
      <c r="G41" s="7">
        <v>1</v>
      </c>
      <c r="H41" s="7"/>
      <c r="I41" s="7"/>
      <c r="J41" s="7"/>
      <c r="K41" s="7"/>
      <c r="L41" s="8"/>
      <c r="M41" s="25"/>
      <c r="N41" s="26"/>
    </row>
    <row r="42" spans="1:14" x14ac:dyDescent="0.3">
      <c r="A42" s="5">
        <v>41</v>
      </c>
      <c r="B42" s="5" t="s">
        <v>12</v>
      </c>
      <c r="C42" s="6"/>
      <c r="D42" s="7">
        <v>23</v>
      </c>
      <c r="E42" s="7"/>
      <c r="F42" s="7">
        <v>1</v>
      </c>
      <c r="G42" s="7"/>
      <c r="H42" s="7"/>
      <c r="I42" s="7"/>
      <c r="J42" s="7"/>
      <c r="K42" s="7"/>
      <c r="L42" s="8"/>
      <c r="M42" s="25"/>
      <c r="N42" s="26"/>
    </row>
    <row r="43" spans="1:14" x14ac:dyDescent="0.3">
      <c r="A43" s="5">
        <v>42</v>
      </c>
      <c r="B43" s="5" t="s">
        <v>24</v>
      </c>
      <c r="C43" s="6"/>
      <c r="D43" s="7">
        <v>23</v>
      </c>
      <c r="E43" s="7"/>
      <c r="F43" s="7">
        <v>1</v>
      </c>
      <c r="G43" s="7"/>
      <c r="H43" s="7"/>
      <c r="I43" s="7"/>
      <c r="J43" s="7"/>
      <c r="K43" s="7"/>
      <c r="L43" s="8"/>
      <c r="M43" s="25"/>
      <c r="N43" s="26"/>
    </row>
    <row r="44" spans="1:14" x14ac:dyDescent="0.3">
      <c r="A44" s="5">
        <v>43</v>
      </c>
      <c r="B44" s="5" t="s">
        <v>13</v>
      </c>
      <c r="C44" s="6"/>
      <c r="D44" s="7">
        <v>23</v>
      </c>
      <c r="E44" s="7"/>
      <c r="F44" s="7"/>
      <c r="G44" s="7"/>
      <c r="H44" s="7"/>
      <c r="I44" s="7"/>
      <c r="J44" s="7">
        <v>2</v>
      </c>
      <c r="K44" s="7"/>
      <c r="L44" s="8">
        <v>1</v>
      </c>
      <c r="M44" s="25"/>
      <c r="N44" s="26"/>
    </row>
    <row r="45" spans="1:14" x14ac:dyDescent="0.3">
      <c r="A45" s="5">
        <v>44</v>
      </c>
      <c r="B45" s="5" t="s">
        <v>13</v>
      </c>
      <c r="C45" s="6"/>
      <c r="D45" s="7">
        <v>12</v>
      </c>
      <c r="E45" s="7">
        <v>1</v>
      </c>
      <c r="F45" s="7"/>
      <c r="G45" s="7"/>
      <c r="H45" s="7"/>
      <c r="I45" s="7"/>
      <c r="J45" s="7"/>
      <c r="K45" s="7"/>
      <c r="L45" s="8"/>
      <c r="M45" s="27"/>
      <c r="N45" s="26"/>
    </row>
    <row r="46" spans="1:14" x14ac:dyDescent="0.3">
      <c r="A46" s="5">
        <v>45</v>
      </c>
      <c r="B46" s="5" t="s">
        <v>37</v>
      </c>
      <c r="C46" s="6" t="s">
        <v>31</v>
      </c>
      <c r="D46" s="7">
        <v>34</v>
      </c>
      <c r="E46" s="7"/>
      <c r="F46" s="7"/>
      <c r="G46" s="7"/>
      <c r="H46" s="7"/>
      <c r="I46" s="7">
        <v>1</v>
      </c>
      <c r="J46" s="7"/>
      <c r="K46" s="7"/>
      <c r="L46" s="8"/>
      <c r="M46" s="25"/>
      <c r="N46" s="26"/>
    </row>
    <row r="47" spans="1:14" x14ac:dyDescent="0.3">
      <c r="A47" s="5">
        <v>46</v>
      </c>
      <c r="B47" s="5" t="s">
        <v>37</v>
      </c>
      <c r="C47" s="6"/>
      <c r="D47" s="7">
        <v>13</v>
      </c>
      <c r="E47" s="7"/>
      <c r="F47" s="7"/>
      <c r="G47" s="7"/>
      <c r="H47" s="7">
        <v>1</v>
      </c>
      <c r="I47" s="7"/>
      <c r="J47" s="7"/>
      <c r="K47" s="7"/>
      <c r="L47" s="8"/>
      <c r="M47" s="25"/>
      <c r="N47" s="26"/>
    </row>
    <row r="48" spans="1:14" x14ac:dyDescent="0.3">
      <c r="A48" s="5">
        <v>47</v>
      </c>
      <c r="B48" s="5" t="s">
        <v>37</v>
      </c>
      <c r="C48" s="6"/>
      <c r="D48" s="7">
        <v>13</v>
      </c>
      <c r="E48" s="7"/>
      <c r="F48" s="7"/>
      <c r="G48" s="7"/>
      <c r="H48" s="7">
        <v>1</v>
      </c>
      <c r="I48" s="7"/>
      <c r="J48" s="7"/>
      <c r="K48" s="7"/>
      <c r="L48" s="8"/>
      <c r="M48" s="25"/>
      <c r="N48" s="26"/>
    </row>
    <row r="49" spans="1:14" x14ac:dyDescent="0.3">
      <c r="A49" s="5">
        <v>48</v>
      </c>
      <c r="B49" s="5" t="s">
        <v>24</v>
      </c>
      <c r="C49" s="6"/>
      <c r="D49" s="7">
        <v>23</v>
      </c>
      <c r="E49" s="7"/>
      <c r="F49" s="7">
        <v>1</v>
      </c>
      <c r="G49" s="7"/>
      <c r="H49" s="7"/>
      <c r="I49" s="7"/>
      <c r="J49" s="7">
        <v>2</v>
      </c>
      <c r="K49" s="7"/>
      <c r="L49" s="8">
        <v>1</v>
      </c>
      <c r="M49" s="25"/>
      <c r="N49" s="26"/>
    </row>
    <row r="50" spans="1:14" x14ac:dyDescent="0.3">
      <c r="A50" s="5">
        <v>49</v>
      </c>
      <c r="B50" s="5" t="s">
        <v>24</v>
      </c>
      <c r="C50" s="6"/>
      <c r="D50" s="7">
        <v>23</v>
      </c>
      <c r="E50" s="7"/>
      <c r="F50" s="7"/>
      <c r="G50" s="7"/>
      <c r="H50" s="7"/>
      <c r="I50" s="7"/>
      <c r="J50" s="7"/>
      <c r="K50" s="7"/>
      <c r="L50" s="8"/>
      <c r="M50" s="25"/>
      <c r="N50" s="26"/>
    </row>
    <row r="51" spans="1:14" x14ac:dyDescent="0.3">
      <c r="A51" s="5">
        <v>50</v>
      </c>
      <c r="B51" s="5" t="s">
        <v>38</v>
      </c>
      <c r="C51" s="6"/>
      <c r="D51" s="7">
        <v>23</v>
      </c>
      <c r="E51" s="7"/>
      <c r="F51" s="7">
        <v>1</v>
      </c>
      <c r="G51" s="7"/>
      <c r="H51" s="7"/>
      <c r="I51" s="7"/>
      <c r="J51" s="7">
        <v>1</v>
      </c>
      <c r="K51" s="7">
        <v>1</v>
      </c>
      <c r="L51" s="8">
        <v>1</v>
      </c>
      <c r="M51" s="25"/>
      <c r="N51" s="26"/>
    </row>
    <row r="52" spans="1:14" x14ac:dyDescent="0.3">
      <c r="A52" s="5">
        <v>51</v>
      </c>
      <c r="B52" s="5" t="s">
        <v>24</v>
      </c>
      <c r="C52" s="6" t="s">
        <v>31</v>
      </c>
      <c r="D52" s="7">
        <v>13</v>
      </c>
      <c r="E52" s="7"/>
      <c r="F52" s="7"/>
      <c r="G52" s="7"/>
      <c r="H52" s="7"/>
      <c r="I52" s="7"/>
      <c r="J52" s="7"/>
      <c r="K52" s="7"/>
      <c r="L52" s="8"/>
      <c r="M52" s="25"/>
      <c r="N52" s="26"/>
    </row>
    <row r="53" spans="1:14" x14ac:dyDescent="0.3">
      <c r="A53" s="5">
        <v>52</v>
      </c>
      <c r="B53" s="5" t="s">
        <v>12</v>
      </c>
      <c r="C53" s="6"/>
      <c r="D53" s="7">
        <v>13</v>
      </c>
      <c r="E53" s="7"/>
      <c r="F53" s="7"/>
      <c r="G53" s="7">
        <v>1</v>
      </c>
      <c r="H53" s="7"/>
      <c r="I53" s="7"/>
      <c r="J53" s="7"/>
      <c r="K53" s="7"/>
      <c r="L53" s="8"/>
      <c r="M53" s="25"/>
      <c r="N53" s="26"/>
    </row>
    <row r="54" spans="1:14" x14ac:dyDescent="0.3">
      <c r="A54" s="5">
        <v>53</v>
      </c>
      <c r="B54" s="5" t="s">
        <v>24</v>
      </c>
      <c r="C54" s="6"/>
      <c r="D54" s="7">
        <v>11</v>
      </c>
      <c r="E54" s="7"/>
      <c r="F54" s="7"/>
      <c r="G54" s="7"/>
      <c r="H54" s="7"/>
      <c r="I54" s="7"/>
      <c r="J54" s="7">
        <v>2</v>
      </c>
      <c r="K54" s="7"/>
      <c r="L54" s="8">
        <v>1</v>
      </c>
      <c r="M54" s="25"/>
      <c r="N54" s="26"/>
    </row>
    <row r="55" spans="1:14" x14ac:dyDescent="0.3">
      <c r="A55" s="5">
        <v>54</v>
      </c>
      <c r="B55" s="5" t="s">
        <v>39</v>
      </c>
      <c r="C55" s="6"/>
      <c r="D55" s="7">
        <v>23</v>
      </c>
      <c r="E55" s="7"/>
      <c r="F55" s="7">
        <v>1</v>
      </c>
      <c r="G55" s="7"/>
      <c r="H55" s="7"/>
      <c r="I55" s="7"/>
      <c r="J55" s="7"/>
      <c r="K55" s="7"/>
      <c r="L55" s="8"/>
      <c r="M55" s="25"/>
      <c r="N55" s="26"/>
    </row>
    <row r="56" spans="1:14" x14ac:dyDescent="0.3">
      <c r="A56" s="5">
        <v>55</v>
      </c>
      <c r="B56" s="5" t="s">
        <v>24</v>
      </c>
      <c r="C56" s="6"/>
      <c r="D56" s="7">
        <v>11</v>
      </c>
      <c r="E56" s="7"/>
      <c r="F56" s="7"/>
      <c r="G56" s="7"/>
      <c r="H56" s="7"/>
      <c r="I56" s="7">
        <v>1</v>
      </c>
      <c r="J56" s="7"/>
      <c r="K56" s="7"/>
      <c r="L56" s="8"/>
      <c r="M56" s="25"/>
      <c r="N56" s="26"/>
    </row>
    <row r="57" spans="1:14" x14ac:dyDescent="0.3">
      <c r="A57" s="5">
        <v>56</v>
      </c>
      <c r="B57" s="5" t="s">
        <v>13</v>
      </c>
      <c r="C57" s="6"/>
      <c r="D57" s="7">
        <v>24</v>
      </c>
      <c r="E57" s="7"/>
      <c r="F57" s="7"/>
      <c r="G57" s="7"/>
      <c r="H57" s="7">
        <v>1</v>
      </c>
      <c r="I57" s="7"/>
      <c r="J57" s="7"/>
      <c r="K57" s="7"/>
      <c r="L57" s="8"/>
      <c r="M57" s="25"/>
      <c r="N57" s="26"/>
    </row>
    <row r="58" spans="1:14" x14ac:dyDescent="0.3">
      <c r="A58" s="5">
        <v>57</v>
      </c>
      <c r="B58" s="5" t="s">
        <v>37</v>
      </c>
      <c r="C58" s="6"/>
      <c r="D58" s="7">
        <v>11</v>
      </c>
      <c r="E58" s="7">
        <v>1</v>
      </c>
      <c r="F58" s="7"/>
      <c r="G58" s="7"/>
      <c r="H58" s="7"/>
      <c r="I58" s="7"/>
      <c r="J58" s="7"/>
      <c r="K58" s="7"/>
      <c r="L58" s="8"/>
      <c r="M58" s="25"/>
      <c r="N58" s="26"/>
    </row>
    <row r="59" spans="1:14" x14ac:dyDescent="0.3">
      <c r="A59" s="5">
        <v>58</v>
      </c>
      <c r="B59" s="5" t="s">
        <v>13</v>
      </c>
      <c r="C59" s="6" t="s">
        <v>31</v>
      </c>
      <c r="D59" s="7">
        <v>11</v>
      </c>
      <c r="E59" s="7"/>
      <c r="F59" s="7"/>
      <c r="G59" s="7">
        <v>1</v>
      </c>
      <c r="H59" s="7"/>
      <c r="I59" s="7"/>
      <c r="J59" s="7"/>
      <c r="K59" s="7"/>
      <c r="L59" s="8"/>
      <c r="M59" s="25"/>
      <c r="N59" s="26"/>
    </row>
    <row r="60" spans="1:14" x14ac:dyDescent="0.3">
      <c r="A60" s="5">
        <v>59</v>
      </c>
      <c r="B60" s="5" t="s">
        <v>28</v>
      </c>
      <c r="C60" s="5"/>
      <c r="D60" s="7">
        <v>13</v>
      </c>
      <c r="E60" s="7"/>
      <c r="F60" s="7"/>
      <c r="G60" s="7"/>
      <c r="H60" s="7"/>
      <c r="I60" s="7">
        <v>1</v>
      </c>
      <c r="J60" s="7"/>
      <c r="K60" s="7"/>
      <c r="L60" s="8"/>
      <c r="M60" s="25"/>
      <c r="N60" s="26"/>
    </row>
    <row r="61" spans="1:14" x14ac:dyDescent="0.3">
      <c r="A61" s="5">
        <v>60</v>
      </c>
      <c r="B61" s="5" t="s">
        <v>37</v>
      </c>
      <c r="C61" s="6"/>
      <c r="D61" s="7">
        <v>11</v>
      </c>
      <c r="E61" s="7"/>
      <c r="F61" s="7"/>
      <c r="G61" s="7"/>
      <c r="H61" s="7"/>
      <c r="I61" s="7"/>
      <c r="J61" s="7">
        <v>2</v>
      </c>
      <c r="K61" s="7"/>
      <c r="L61" s="8">
        <v>1</v>
      </c>
      <c r="M61" s="25"/>
      <c r="N61" s="26"/>
    </row>
    <row r="62" spans="1:14" x14ac:dyDescent="0.3">
      <c r="A62" s="5">
        <v>61</v>
      </c>
      <c r="B62" s="5" t="s">
        <v>24</v>
      </c>
      <c r="C62" s="6"/>
      <c r="D62" s="7">
        <v>34</v>
      </c>
      <c r="E62" s="7"/>
      <c r="F62" s="7"/>
      <c r="G62" s="7"/>
      <c r="H62" s="7"/>
      <c r="I62" s="7">
        <v>1</v>
      </c>
      <c r="J62" s="7"/>
      <c r="K62" s="7"/>
      <c r="L62" s="8"/>
      <c r="M62" s="25"/>
      <c r="N62" s="26"/>
    </row>
    <row r="63" spans="1:14" x14ac:dyDescent="0.3">
      <c r="A63" s="5">
        <v>62</v>
      </c>
      <c r="B63" s="5" t="s">
        <v>13</v>
      </c>
      <c r="C63" s="6"/>
      <c r="D63" s="7">
        <v>24</v>
      </c>
      <c r="E63" s="7">
        <v>1</v>
      </c>
      <c r="F63" s="7"/>
      <c r="G63" s="7"/>
      <c r="H63" s="7"/>
      <c r="I63" s="7"/>
      <c r="J63" s="7"/>
      <c r="K63" s="7"/>
      <c r="L63" s="8"/>
      <c r="M63" s="25"/>
      <c r="N63" s="26"/>
    </row>
    <row r="64" spans="1:14" x14ac:dyDescent="0.3">
      <c r="A64" s="5">
        <v>63</v>
      </c>
      <c r="B64" s="5" t="s">
        <v>24</v>
      </c>
      <c r="C64" s="6"/>
      <c r="D64" s="7">
        <v>24</v>
      </c>
      <c r="E64" s="7"/>
      <c r="F64" s="7"/>
      <c r="G64" s="7"/>
      <c r="H64" s="7">
        <v>1</v>
      </c>
      <c r="I64" s="7"/>
      <c r="J64" s="7"/>
      <c r="K64" s="7"/>
      <c r="L64" s="8"/>
      <c r="M64" s="25"/>
      <c r="N64" s="26"/>
    </row>
    <row r="65" spans="1:14" x14ac:dyDescent="0.3">
      <c r="A65" s="5">
        <v>64</v>
      </c>
      <c r="B65" s="5" t="s">
        <v>24</v>
      </c>
      <c r="C65" s="6"/>
      <c r="D65" s="7">
        <v>12</v>
      </c>
      <c r="E65" s="7"/>
      <c r="F65" s="7"/>
      <c r="G65" s="7"/>
      <c r="H65" s="7"/>
      <c r="I65" s="7"/>
      <c r="J65" s="7">
        <v>2</v>
      </c>
      <c r="K65" s="7"/>
      <c r="L65" s="8">
        <v>1</v>
      </c>
      <c r="M65" s="25"/>
      <c r="N65" s="26"/>
    </row>
    <row r="66" spans="1:14" x14ac:dyDescent="0.3">
      <c r="A66" s="5">
        <v>65</v>
      </c>
      <c r="B66" s="5" t="s">
        <v>13</v>
      </c>
      <c r="C66" s="6"/>
      <c r="D66" s="7">
        <v>24</v>
      </c>
      <c r="E66" s="7"/>
      <c r="F66" s="7"/>
      <c r="G66" s="7"/>
      <c r="H66" s="7"/>
      <c r="I66" s="7"/>
      <c r="J66" s="7">
        <v>2</v>
      </c>
      <c r="K66" s="7"/>
      <c r="L66" s="8">
        <v>1</v>
      </c>
      <c r="M66" s="25"/>
      <c r="N66" s="26"/>
    </row>
    <row r="67" spans="1:14" x14ac:dyDescent="0.3">
      <c r="A67" s="5">
        <v>66</v>
      </c>
      <c r="B67" s="5" t="s">
        <v>24</v>
      </c>
      <c r="C67" s="6"/>
      <c r="D67" s="7">
        <v>24</v>
      </c>
      <c r="E67" s="7"/>
      <c r="F67" s="7"/>
      <c r="G67" s="7"/>
      <c r="H67" s="7"/>
      <c r="I67" s="7">
        <v>1</v>
      </c>
      <c r="J67" s="7"/>
      <c r="K67" s="7"/>
      <c r="L67" s="8"/>
      <c r="M67" s="25"/>
      <c r="N67" s="26"/>
    </row>
    <row r="68" spans="1:14" x14ac:dyDescent="0.3">
      <c r="A68" s="5">
        <v>67</v>
      </c>
      <c r="B68" s="5" t="s">
        <v>36</v>
      </c>
      <c r="C68" s="6"/>
      <c r="D68" s="7">
        <v>23</v>
      </c>
      <c r="E68" s="7"/>
      <c r="F68" s="7">
        <v>1</v>
      </c>
      <c r="G68" s="7"/>
      <c r="H68" s="7"/>
      <c r="I68" s="7"/>
      <c r="J68" s="7"/>
      <c r="K68" s="7"/>
      <c r="L68" s="8"/>
      <c r="M68" s="25"/>
      <c r="N68" s="26"/>
    </row>
    <row r="69" spans="1:14" x14ac:dyDescent="0.3">
      <c r="A69" s="5">
        <v>68</v>
      </c>
      <c r="B69" s="5" t="s">
        <v>25</v>
      </c>
      <c r="C69" s="6"/>
      <c r="D69" s="7">
        <v>34</v>
      </c>
      <c r="E69" s="7"/>
      <c r="F69" s="7"/>
      <c r="G69" s="7"/>
      <c r="H69" s="7"/>
      <c r="I69" s="7">
        <v>1</v>
      </c>
      <c r="J69" s="7"/>
      <c r="K69" s="7"/>
      <c r="L69" s="8"/>
      <c r="M69" s="25"/>
      <c r="N69" s="26"/>
    </row>
    <row r="70" spans="1:14" x14ac:dyDescent="0.3">
      <c r="A70" s="5">
        <v>69</v>
      </c>
      <c r="B70" s="5" t="s">
        <v>25</v>
      </c>
      <c r="C70" s="6"/>
      <c r="D70" s="7">
        <v>13</v>
      </c>
      <c r="E70" s="7"/>
      <c r="F70" s="7">
        <v>1</v>
      </c>
      <c r="G70" s="7"/>
      <c r="H70" s="7"/>
      <c r="I70" s="7"/>
      <c r="J70" s="7"/>
      <c r="K70" s="7"/>
      <c r="L70" s="8"/>
      <c r="M70" s="25"/>
      <c r="N7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B38FC-869E-AA40-BDB3-0D682098841B}">
  <dimension ref="B1:N76"/>
  <sheetViews>
    <sheetView workbookViewId="0">
      <selection activeCell="L16" sqref="L16"/>
    </sheetView>
  </sheetViews>
  <sheetFormatPr defaultColWidth="11.19921875" defaultRowHeight="15.6" x14ac:dyDescent="0.3"/>
  <cols>
    <col min="2" max="2" width="17.19921875" style="9" bestFit="1" customWidth="1"/>
    <col min="3" max="3" width="5.796875" style="11" customWidth="1"/>
    <col min="4" max="4" width="4.5" customWidth="1"/>
    <col min="5" max="5" width="4.796875" bestFit="1" customWidth="1"/>
    <col min="6" max="6" width="4.69921875" bestFit="1" customWidth="1"/>
    <col min="7" max="7" width="4.796875" bestFit="1" customWidth="1"/>
    <col min="8" max="8" width="4.69921875" bestFit="1" customWidth="1"/>
    <col min="9" max="10" width="5.69921875" bestFit="1" customWidth="1"/>
    <col min="11" max="11" width="5.5" bestFit="1" customWidth="1"/>
    <col min="12" max="13" width="7.296875" bestFit="1" customWidth="1"/>
    <col min="14" max="14" width="5.296875" customWidth="1"/>
  </cols>
  <sheetData>
    <row r="1" spans="2:14" ht="31.05" customHeight="1" x14ac:dyDescent="0.3">
      <c r="B1" s="29" t="s">
        <v>35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x14ac:dyDescent="0.3">
      <c r="B2" s="15" t="s">
        <v>1</v>
      </c>
      <c r="C2" s="15" t="s">
        <v>16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4" t="s">
        <v>14</v>
      </c>
      <c r="M2" s="14" t="s">
        <v>15</v>
      </c>
      <c r="N2" s="14" t="s">
        <v>21</v>
      </c>
    </row>
    <row r="3" spans="2:14" x14ac:dyDescent="0.3">
      <c r="B3" s="4" t="s">
        <v>24</v>
      </c>
      <c r="C3" s="13">
        <f>COUNTIF(SUvsBAKE.PlayByPlay!B:B,B3)</f>
        <v>23</v>
      </c>
      <c r="D3" s="12">
        <f>SUMIF(SUvsBAKE.PlayByPlay!$B:$B,BAKE.CumulativePPP!$B3,SUvsBAKE.PlayByPlay!E:E)</f>
        <v>3</v>
      </c>
      <c r="E3" s="9">
        <f>SUMIF(SUvsBAKE.PlayByPlay!$B:$B,BAKE.CumulativePPP!$B3,SUvsBAKE.PlayByPlay!F:F)</f>
        <v>4</v>
      </c>
      <c r="F3" s="9">
        <f>SUMIF(SUvsBAKE.PlayByPlay!$B:$B,BAKE.CumulativePPP!$B3,SUvsBAKE.PlayByPlay!G:G)</f>
        <v>3</v>
      </c>
      <c r="G3" s="9">
        <f>SUMIF(SUvsBAKE.PlayByPlay!$B:$B,BAKE.CumulativePPP!$B3,SUvsBAKE.PlayByPlay!H:H)</f>
        <v>2</v>
      </c>
      <c r="H3" s="9">
        <f>SUMIF(SUvsBAKE.PlayByPlay!$B:$B,BAKE.CumulativePPP!$B3,SUvsBAKE.PlayByPlay!I:I)</f>
        <v>7</v>
      </c>
      <c r="I3" s="9">
        <f>SUMIF(SUvsBAKE.PlayByPlay!$B:$B,BAKE.CumulativePPP!$B3,SUvsBAKE.PlayByPlay!J:J)</f>
        <v>6</v>
      </c>
      <c r="J3" s="9">
        <f>SUMIF(SUvsBAKE.PlayByPlay!$B:$B,BAKE.CumulativePPP!$B3,SUvsBAKE.PlayByPlay!K:K)</f>
        <v>0</v>
      </c>
      <c r="K3" s="9">
        <f>SUMIF(SUvsBAKE.PlayByPlay!$B:$B,BAKE.CumulativePPP!$B3,SUvsBAKE.PlayByPlay!L:L)</f>
        <v>3</v>
      </c>
      <c r="L3" s="10">
        <f>(E3+G3)/(E3+F3+G3+H3)</f>
        <v>0.375</v>
      </c>
      <c r="M3" s="10">
        <f>(E3+1.5*G3)/(E3+F3+G3+H3)</f>
        <v>0.4375</v>
      </c>
      <c r="N3" s="20">
        <f>((2*E3+3*G3+0.65*(I3+J3))/C3)</f>
        <v>0.77826086956521734</v>
      </c>
    </row>
    <row r="4" spans="2:14" x14ac:dyDescent="0.3">
      <c r="B4" s="4" t="s">
        <v>36</v>
      </c>
      <c r="C4" s="13">
        <f>COUNTIF(SUvsBAKE.PlayByPlay!B:B,B4)</f>
        <v>2</v>
      </c>
      <c r="D4" s="12">
        <f>SUMIF(SUvsBAKE.PlayByPlay!$B:$B,BAKE.CumulativePPP!$B4,SUvsBAKE.PlayByPlay!E:E)</f>
        <v>0</v>
      </c>
      <c r="E4" s="9">
        <f>SUMIF(SUvsBAKE.PlayByPlay!$B:$B,BAKE.CumulativePPP!$B4,SUvsBAKE.PlayByPlay!F:F)</f>
        <v>1</v>
      </c>
      <c r="F4" s="9">
        <f>SUMIF(SUvsBAKE.PlayByPlay!$B:$B,BAKE.CumulativePPP!$B4,SUvsBAKE.PlayByPlay!G:G)</f>
        <v>0</v>
      </c>
      <c r="G4" s="9">
        <f>SUMIF(SUvsBAKE.PlayByPlay!$B:$B,BAKE.CumulativePPP!$B4,SUvsBAKE.PlayByPlay!H:H)</f>
        <v>0</v>
      </c>
      <c r="H4" s="9">
        <f>SUMIF(SUvsBAKE.PlayByPlay!$B:$B,BAKE.CumulativePPP!$B4,SUvsBAKE.PlayByPlay!I:I)</f>
        <v>1</v>
      </c>
      <c r="I4" s="9">
        <f>SUMIF(SUvsBAKE.PlayByPlay!$B:$B,BAKE.CumulativePPP!$B4,SUvsBAKE.PlayByPlay!J:J)</f>
        <v>0</v>
      </c>
      <c r="J4" s="9">
        <f>SUMIF(SUvsBAKE.PlayByPlay!$B:$B,BAKE.CumulativePPP!$B4,SUvsBAKE.PlayByPlay!K:K)</f>
        <v>0</v>
      </c>
      <c r="K4" s="9">
        <f>SUMIF(SUvsBAKE.PlayByPlay!$B:$B,BAKE.CumulativePPP!$B4,SUvsBAKE.PlayByPlay!L:L)</f>
        <v>0</v>
      </c>
      <c r="L4" s="10">
        <f t="shared" ref="L4:L18" si="0">(E4+G4)/(E4+F4+G4+H4)</f>
        <v>0.5</v>
      </c>
      <c r="M4" s="10">
        <f t="shared" ref="M4:M18" si="1">(E4+1.5*G4)/(E4+F4+G4+H4)</f>
        <v>0.5</v>
      </c>
      <c r="N4" s="20">
        <f t="shared" ref="N4:N18" si="2">((2*E4+3*G4+0.65*(I4+J4))/C4)</f>
        <v>1</v>
      </c>
    </row>
    <row r="5" spans="2:14" x14ac:dyDescent="0.3">
      <c r="B5" s="4" t="s">
        <v>37</v>
      </c>
      <c r="C5" s="13">
        <f>COUNTIF(SUvsBAKE.PlayByPlay!B:B,B5)</f>
        <v>5</v>
      </c>
      <c r="D5" s="12">
        <f>SUMIF(SUvsBAKE.PlayByPlay!$B:$B,BAKE.CumulativePPP!$B5,SUvsBAKE.PlayByPlay!E:E)</f>
        <v>1</v>
      </c>
      <c r="E5" s="9">
        <f>SUMIF(SUvsBAKE.PlayByPlay!$B:$B,BAKE.CumulativePPP!$B5,SUvsBAKE.PlayByPlay!F:F)</f>
        <v>0</v>
      </c>
      <c r="F5" s="9">
        <f>SUMIF(SUvsBAKE.PlayByPlay!$B:$B,BAKE.CumulativePPP!$B5,SUvsBAKE.PlayByPlay!G:G)</f>
        <v>0</v>
      </c>
      <c r="G5" s="9">
        <f>SUMIF(SUvsBAKE.PlayByPlay!$B:$B,BAKE.CumulativePPP!$B5,SUvsBAKE.PlayByPlay!H:H)</f>
        <v>2</v>
      </c>
      <c r="H5" s="9">
        <f>SUMIF(SUvsBAKE.PlayByPlay!$B:$B,BAKE.CumulativePPP!$B5,SUvsBAKE.PlayByPlay!I:I)</f>
        <v>1</v>
      </c>
      <c r="I5" s="9">
        <f>SUMIF(SUvsBAKE.PlayByPlay!$B:$B,BAKE.CumulativePPP!$B5,SUvsBAKE.PlayByPlay!J:J)</f>
        <v>2</v>
      </c>
      <c r="J5" s="9">
        <f>SUMIF(SUvsBAKE.PlayByPlay!$B:$B,BAKE.CumulativePPP!$B5,SUvsBAKE.PlayByPlay!K:K)</f>
        <v>0</v>
      </c>
      <c r="K5" s="9">
        <f>SUMIF(SUvsBAKE.PlayByPlay!$B:$B,BAKE.CumulativePPP!$B5,SUvsBAKE.PlayByPlay!L:L)</f>
        <v>1</v>
      </c>
      <c r="L5" s="10">
        <f t="shared" si="0"/>
        <v>0.66666666666666663</v>
      </c>
      <c r="M5" s="10">
        <f t="shared" si="1"/>
        <v>1</v>
      </c>
      <c r="N5" s="20">
        <f t="shared" si="2"/>
        <v>1.46</v>
      </c>
    </row>
    <row r="6" spans="2:14" x14ac:dyDescent="0.3">
      <c r="B6" s="4" t="s">
        <v>28</v>
      </c>
      <c r="C6" s="13">
        <f>COUNTIF(SUvsBAKE.PlayByPlay!B:B,B6)</f>
        <v>3</v>
      </c>
      <c r="D6" s="12">
        <f>SUMIF(SUvsBAKE.PlayByPlay!$B:$B,BAKE.CumulativePPP!$B6,SUvsBAKE.PlayByPlay!E:E)</f>
        <v>0</v>
      </c>
      <c r="E6" s="9">
        <f>SUMIF(SUvsBAKE.PlayByPlay!$B:$B,BAKE.CumulativePPP!$B6,SUvsBAKE.PlayByPlay!F:F)</f>
        <v>0</v>
      </c>
      <c r="F6" s="9">
        <f>SUMIF(SUvsBAKE.PlayByPlay!$B:$B,BAKE.CumulativePPP!$B6,SUvsBAKE.PlayByPlay!G:G)</f>
        <v>1</v>
      </c>
      <c r="G6" s="9">
        <f>SUMIF(SUvsBAKE.PlayByPlay!$B:$B,BAKE.CumulativePPP!$B6,SUvsBAKE.PlayByPlay!H:H)</f>
        <v>0</v>
      </c>
      <c r="H6" s="9">
        <f>SUMIF(SUvsBAKE.PlayByPlay!$B:$B,BAKE.CumulativePPP!$B6,SUvsBAKE.PlayByPlay!I:I)</f>
        <v>2</v>
      </c>
      <c r="I6" s="9">
        <f>SUMIF(SUvsBAKE.PlayByPlay!$B:$B,BAKE.CumulativePPP!$B6,SUvsBAKE.PlayByPlay!J:J)</f>
        <v>0</v>
      </c>
      <c r="J6" s="9">
        <f>SUMIF(SUvsBAKE.PlayByPlay!$B:$B,BAKE.CumulativePPP!$B6,SUvsBAKE.PlayByPlay!K:K)</f>
        <v>0</v>
      </c>
      <c r="K6" s="9">
        <f>SUMIF(SUvsBAKE.PlayByPlay!$B:$B,BAKE.CumulativePPP!$B6,SUvsBAKE.PlayByPlay!L:L)</f>
        <v>0</v>
      </c>
      <c r="L6" s="10">
        <f t="shared" si="0"/>
        <v>0</v>
      </c>
      <c r="M6" s="10">
        <f t="shared" si="1"/>
        <v>0</v>
      </c>
      <c r="N6" s="20">
        <f t="shared" si="2"/>
        <v>0</v>
      </c>
    </row>
    <row r="7" spans="2:14" x14ac:dyDescent="0.3">
      <c r="B7" s="4" t="s">
        <v>30</v>
      </c>
      <c r="C7" s="13">
        <f>COUNTIF(SUvsBAKE.PlayByPlay!B:B,B7)</f>
        <v>1</v>
      </c>
      <c r="D7" s="12">
        <f>SUMIF(SUvsBAKE.PlayByPlay!$B:$B,BAKE.CumulativePPP!$B7,SUvsBAKE.PlayByPlay!E:E)</f>
        <v>0</v>
      </c>
      <c r="E7" s="9">
        <f>SUMIF(SUvsBAKE.PlayByPlay!$B:$B,BAKE.CumulativePPP!$B7,SUvsBAKE.PlayByPlay!F:F)</f>
        <v>0</v>
      </c>
      <c r="F7" s="9">
        <f>SUMIF(SUvsBAKE.PlayByPlay!$B:$B,BAKE.CumulativePPP!$B7,SUvsBAKE.PlayByPlay!G:G)</f>
        <v>0</v>
      </c>
      <c r="G7" s="9">
        <f>SUMIF(SUvsBAKE.PlayByPlay!$B:$B,BAKE.CumulativePPP!$B7,SUvsBAKE.PlayByPlay!H:H)</f>
        <v>0</v>
      </c>
      <c r="H7" s="9">
        <f>SUMIF(SUvsBAKE.PlayByPlay!$B:$B,BAKE.CumulativePPP!$B7,SUvsBAKE.PlayByPlay!I:I)</f>
        <v>0</v>
      </c>
      <c r="I7" s="9">
        <f>SUMIF(SUvsBAKE.PlayByPlay!$B:$B,BAKE.CumulativePPP!$B7,SUvsBAKE.PlayByPlay!J:J)</f>
        <v>2</v>
      </c>
      <c r="J7" s="9">
        <f>SUMIF(SUvsBAKE.PlayByPlay!$B:$B,BAKE.CumulativePPP!$B7,SUvsBAKE.PlayByPlay!K:K)</f>
        <v>0</v>
      </c>
      <c r="K7" s="9">
        <f>SUMIF(SUvsBAKE.PlayByPlay!$B:$B,BAKE.CumulativePPP!$B7,SUvsBAKE.PlayByPlay!L:L)</f>
        <v>1</v>
      </c>
      <c r="L7" s="10">
        <v>0</v>
      </c>
      <c r="M7" s="10">
        <v>0</v>
      </c>
      <c r="N7" s="20">
        <f t="shared" si="2"/>
        <v>1.3</v>
      </c>
    </row>
    <row r="8" spans="2:14" x14ac:dyDescent="0.3">
      <c r="B8" s="4" t="s">
        <v>38</v>
      </c>
      <c r="C8" s="13">
        <f>COUNTIF(SUvsBAKE.PlayByPlay!B:B,B8)</f>
        <v>1</v>
      </c>
      <c r="D8" s="12">
        <f>SUMIF(SUvsBAKE.PlayByPlay!$B:$B,BAKE.CumulativePPP!$B8,SUvsBAKE.PlayByPlay!E:E)</f>
        <v>0</v>
      </c>
      <c r="E8" s="9">
        <f>SUMIF(SUvsBAKE.PlayByPlay!$B:$B,BAKE.CumulativePPP!$B8,SUvsBAKE.PlayByPlay!F:F)</f>
        <v>1</v>
      </c>
      <c r="F8" s="9">
        <f>SUMIF(SUvsBAKE.PlayByPlay!$B:$B,BAKE.CumulativePPP!$B8,SUvsBAKE.PlayByPlay!G:G)</f>
        <v>0</v>
      </c>
      <c r="G8" s="9">
        <f>SUMIF(SUvsBAKE.PlayByPlay!$B:$B,BAKE.CumulativePPP!$B8,SUvsBAKE.PlayByPlay!H:H)</f>
        <v>0</v>
      </c>
      <c r="H8" s="9">
        <f>SUMIF(SUvsBAKE.PlayByPlay!$B:$B,BAKE.CumulativePPP!$B8,SUvsBAKE.PlayByPlay!I:I)</f>
        <v>0</v>
      </c>
      <c r="I8" s="9">
        <f>SUMIF(SUvsBAKE.PlayByPlay!$B:$B,BAKE.CumulativePPP!$B8,SUvsBAKE.PlayByPlay!J:J)</f>
        <v>1</v>
      </c>
      <c r="J8" s="9">
        <f>SUMIF(SUvsBAKE.PlayByPlay!$B:$B,BAKE.CumulativePPP!$B8,SUvsBAKE.PlayByPlay!K:K)</f>
        <v>1</v>
      </c>
      <c r="K8" s="9">
        <f>SUMIF(SUvsBAKE.PlayByPlay!$B:$B,BAKE.CumulativePPP!$B8,SUvsBAKE.PlayByPlay!L:L)</f>
        <v>1</v>
      </c>
      <c r="L8" s="10">
        <f t="shared" si="0"/>
        <v>1</v>
      </c>
      <c r="M8" s="10">
        <f t="shared" si="1"/>
        <v>1</v>
      </c>
      <c r="N8" s="20">
        <f t="shared" si="2"/>
        <v>3.3</v>
      </c>
    </row>
    <row r="9" spans="2:14" x14ac:dyDescent="0.3">
      <c r="B9" s="4" t="s">
        <v>27</v>
      </c>
      <c r="C9" s="13">
        <f>COUNTIF(SUvsBAKE.PlayByPlay!B:B,B9)</f>
        <v>1</v>
      </c>
      <c r="D9" s="12">
        <f>SUMIF(SUvsBAKE.PlayByPlay!$B:$B,BAKE.CumulativePPP!$B9,SUvsBAKE.PlayByPlay!E:E)</f>
        <v>0</v>
      </c>
      <c r="E9" s="9">
        <f>SUMIF(SUvsBAKE.PlayByPlay!$B:$B,BAKE.CumulativePPP!$B9,SUvsBAKE.PlayByPlay!F:F)</f>
        <v>0</v>
      </c>
      <c r="F9" s="9">
        <f>SUMIF(SUvsBAKE.PlayByPlay!$B:$B,BAKE.CumulativePPP!$B9,SUvsBAKE.PlayByPlay!G:G)</f>
        <v>1</v>
      </c>
      <c r="G9" s="9">
        <f>SUMIF(SUvsBAKE.PlayByPlay!$B:$B,BAKE.CumulativePPP!$B9,SUvsBAKE.PlayByPlay!H:H)</f>
        <v>0</v>
      </c>
      <c r="H9" s="9">
        <f>SUMIF(SUvsBAKE.PlayByPlay!$B:$B,BAKE.CumulativePPP!$B9,SUvsBAKE.PlayByPlay!I:I)</f>
        <v>0</v>
      </c>
      <c r="I9" s="9">
        <f>SUMIF(SUvsBAKE.PlayByPlay!$B:$B,BAKE.CumulativePPP!$B9,SUvsBAKE.PlayByPlay!J:J)</f>
        <v>0</v>
      </c>
      <c r="J9" s="9">
        <f>SUMIF(SUvsBAKE.PlayByPlay!$B:$B,BAKE.CumulativePPP!$B9,SUvsBAKE.PlayByPlay!K:K)</f>
        <v>0</v>
      </c>
      <c r="K9" s="9">
        <f>SUMIF(SUvsBAKE.PlayByPlay!$B:$B,BAKE.CumulativePPP!$B9,SUvsBAKE.PlayByPlay!L:L)</f>
        <v>0</v>
      </c>
      <c r="L9" s="10">
        <f t="shared" si="0"/>
        <v>0</v>
      </c>
      <c r="M9" s="10">
        <f t="shared" si="1"/>
        <v>0</v>
      </c>
      <c r="N9" s="20">
        <f t="shared" si="2"/>
        <v>0</v>
      </c>
    </row>
    <row r="10" spans="2:14" x14ac:dyDescent="0.3">
      <c r="B10" s="4" t="s">
        <v>34</v>
      </c>
      <c r="C10" s="13">
        <f>COUNTIF(SUvsBAKE.PlayByPlay!B:B,B10)</f>
        <v>2</v>
      </c>
      <c r="D10" s="12">
        <f>SUMIF(SUvsBAKE.PlayByPlay!$B:$B,BAKE.CumulativePPP!$B10,SUvsBAKE.PlayByPlay!E:E)</f>
        <v>0</v>
      </c>
      <c r="E10" s="9">
        <f>SUMIF(SUvsBAKE.PlayByPlay!$B:$B,BAKE.CumulativePPP!$B10,SUvsBAKE.PlayByPlay!F:F)</f>
        <v>0</v>
      </c>
      <c r="F10" s="9">
        <f>SUMIF(SUvsBAKE.PlayByPlay!$B:$B,BAKE.CumulativePPP!$B10,SUvsBAKE.PlayByPlay!G:G)</f>
        <v>0</v>
      </c>
      <c r="G10" s="9">
        <f>SUMIF(SUvsBAKE.PlayByPlay!$B:$B,BAKE.CumulativePPP!$B10,SUvsBAKE.PlayByPlay!H:H)</f>
        <v>0</v>
      </c>
      <c r="H10" s="9">
        <f>SUMIF(SUvsBAKE.PlayByPlay!$B:$B,BAKE.CumulativePPP!$B10,SUvsBAKE.PlayByPlay!I:I)</f>
        <v>1</v>
      </c>
      <c r="I10" s="9">
        <f>SUMIF(SUvsBAKE.PlayByPlay!$B:$B,BAKE.CumulativePPP!$B10,SUvsBAKE.PlayByPlay!J:J)</f>
        <v>1</v>
      </c>
      <c r="J10" s="9">
        <f>SUMIF(SUvsBAKE.PlayByPlay!$B:$B,BAKE.CumulativePPP!$B10,SUvsBAKE.PlayByPlay!K:K)</f>
        <v>1</v>
      </c>
      <c r="K10" s="9">
        <f>SUMIF(SUvsBAKE.PlayByPlay!$B:$B,BAKE.CumulativePPP!$B10,SUvsBAKE.PlayByPlay!L:L)</f>
        <v>1</v>
      </c>
      <c r="L10" s="10">
        <f t="shared" si="0"/>
        <v>0</v>
      </c>
      <c r="M10" s="10">
        <f t="shared" si="1"/>
        <v>0</v>
      </c>
      <c r="N10" s="20">
        <f t="shared" si="2"/>
        <v>0.65</v>
      </c>
    </row>
    <row r="11" spans="2:14" x14ac:dyDescent="0.3">
      <c r="B11" s="4" t="s">
        <v>32</v>
      </c>
      <c r="C11" s="13">
        <f>COUNTIF(SUvsBAKE.PlayByPlay!B:B,B11)</f>
        <v>7</v>
      </c>
      <c r="D11" s="12">
        <f>SUMIF(SUvsBAKE.PlayByPlay!$B:$B,BAKE.CumulativePPP!$B11,SUvsBAKE.PlayByPlay!E:E)</f>
        <v>0</v>
      </c>
      <c r="E11" s="9">
        <f>SUMIF(SUvsBAKE.PlayByPlay!$B:$B,BAKE.CumulativePPP!$B11,SUvsBAKE.PlayByPlay!F:F)</f>
        <v>4</v>
      </c>
      <c r="F11" s="9">
        <f>SUMIF(SUvsBAKE.PlayByPlay!$B:$B,BAKE.CumulativePPP!$B11,SUvsBAKE.PlayByPlay!G:G)</f>
        <v>1</v>
      </c>
      <c r="G11" s="9">
        <f>SUMIF(SUvsBAKE.PlayByPlay!$B:$B,BAKE.CumulativePPP!$B11,SUvsBAKE.PlayByPlay!H:H)</f>
        <v>1</v>
      </c>
      <c r="H11" s="9">
        <f>SUMIF(SUvsBAKE.PlayByPlay!$B:$B,BAKE.CumulativePPP!$B11,SUvsBAKE.PlayByPlay!I:I)</f>
        <v>1</v>
      </c>
      <c r="I11" s="9">
        <f>SUMIF(SUvsBAKE.PlayByPlay!$B:$B,BAKE.CumulativePPP!$B11,SUvsBAKE.PlayByPlay!J:J)</f>
        <v>0</v>
      </c>
      <c r="J11" s="9">
        <f>SUMIF(SUvsBAKE.PlayByPlay!$B:$B,BAKE.CumulativePPP!$B11,SUvsBAKE.PlayByPlay!K:K)</f>
        <v>0</v>
      </c>
      <c r="K11" s="9">
        <f>SUMIF(SUvsBAKE.PlayByPlay!$B:$B,BAKE.CumulativePPP!$B11,SUvsBAKE.PlayByPlay!L:L)</f>
        <v>0</v>
      </c>
      <c r="L11" s="10">
        <f t="shared" si="0"/>
        <v>0.7142857142857143</v>
      </c>
      <c r="M11" s="10">
        <f t="shared" si="1"/>
        <v>0.7857142857142857</v>
      </c>
      <c r="N11" s="20">
        <f t="shared" si="2"/>
        <v>1.5714285714285714</v>
      </c>
    </row>
    <row r="12" spans="2:14" x14ac:dyDescent="0.3">
      <c r="B12" s="4" t="s">
        <v>33</v>
      </c>
      <c r="C12" s="13">
        <f>COUNTIF(SUvsBAKE.PlayByPlay!B:B,B12)</f>
        <v>1</v>
      </c>
      <c r="D12" s="12">
        <f>SUMIF(SUvsBAKE.PlayByPlay!$B:$B,BAKE.CumulativePPP!$B12,SUvsBAKE.PlayByPlay!E:E)</f>
        <v>0</v>
      </c>
      <c r="E12" s="9">
        <f>SUMIF(SUvsBAKE.PlayByPlay!$B:$B,BAKE.CumulativePPP!$B12,SUvsBAKE.PlayByPlay!F:F)</f>
        <v>0</v>
      </c>
      <c r="F12" s="9">
        <f>SUMIF(SUvsBAKE.PlayByPlay!$B:$B,BAKE.CumulativePPP!$B12,SUvsBAKE.PlayByPlay!G:G)</f>
        <v>0</v>
      </c>
      <c r="G12" s="9">
        <f>SUMIF(SUvsBAKE.PlayByPlay!$B:$B,BAKE.CumulativePPP!$B12,SUvsBAKE.PlayByPlay!H:H)</f>
        <v>0</v>
      </c>
      <c r="H12" s="9">
        <f>SUMIF(SUvsBAKE.PlayByPlay!$B:$B,BAKE.CumulativePPP!$B12,SUvsBAKE.PlayByPlay!I:I)</f>
        <v>0</v>
      </c>
      <c r="I12" s="9">
        <f>SUMIF(SUvsBAKE.PlayByPlay!$B:$B,BAKE.CumulativePPP!$B12,SUvsBAKE.PlayByPlay!J:J)</f>
        <v>2</v>
      </c>
      <c r="J12" s="9">
        <f>SUMIF(SUvsBAKE.PlayByPlay!$B:$B,BAKE.CumulativePPP!$B12,SUvsBAKE.PlayByPlay!K:K)</f>
        <v>0</v>
      </c>
      <c r="K12" s="9">
        <f>SUMIF(SUvsBAKE.PlayByPlay!$B:$B,BAKE.CumulativePPP!$B12,SUvsBAKE.PlayByPlay!L:L)</f>
        <v>1</v>
      </c>
      <c r="L12" s="10">
        <v>0</v>
      </c>
      <c r="M12" s="10">
        <v>0</v>
      </c>
      <c r="N12" s="20">
        <f t="shared" si="2"/>
        <v>1.3</v>
      </c>
    </row>
    <row r="13" spans="2:14" x14ac:dyDescent="0.3">
      <c r="B13" s="4" t="s">
        <v>13</v>
      </c>
      <c r="C13" s="13">
        <f>COUNTIF(SUvsBAKE.PlayByPlay!B:B,B13)</f>
        <v>9</v>
      </c>
      <c r="D13" s="12">
        <f>SUMIF(SUvsBAKE.PlayByPlay!$B:$B,BAKE.CumulativePPP!$B13,SUvsBAKE.PlayByPlay!E:E)</f>
        <v>2</v>
      </c>
      <c r="E13" s="9">
        <f>SUMIF(SUvsBAKE.PlayByPlay!$B:$B,BAKE.CumulativePPP!$B13,SUvsBAKE.PlayByPlay!F:F)</f>
        <v>0</v>
      </c>
      <c r="F13" s="9">
        <f>SUMIF(SUvsBAKE.PlayByPlay!$B:$B,BAKE.CumulativePPP!$B13,SUvsBAKE.PlayByPlay!G:G)</f>
        <v>2</v>
      </c>
      <c r="G13" s="9">
        <f>SUMIF(SUvsBAKE.PlayByPlay!$B:$B,BAKE.CumulativePPP!$B13,SUvsBAKE.PlayByPlay!H:H)</f>
        <v>1</v>
      </c>
      <c r="H13" s="9">
        <f>SUMIF(SUvsBAKE.PlayByPlay!$B:$B,BAKE.CumulativePPP!$B13,SUvsBAKE.PlayByPlay!I:I)</f>
        <v>2</v>
      </c>
      <c r="I13" s="9">
        <f>SUMIF(SUvsBAKE.PlayByPlay!$B:$B,BAKE.CumulativePPP!$B13,SUvsBAKE.PlayByPlay!J:J)</f>
        <v>4</v>
      </c>
      <c r="J13" s="9">
        <f>SUMIF(SUvsBAKE.PlayByPlay!$B:$B,BAKE.CumulativePPP!$B13,SUvsBAKE.PlayByPlay!K:K)</f>
        <v>0</v>
      </c>
      <c r="K13" s="9">
        <f>SUMIF(SUvsBAKE.PlayByPlay!$B:$B,BAKE.CumulativePPP!$B13,SUvsBAKE.PlayByPlay!L:L)</f>
        <v>2</v>
      </c>
      <c r="L13" s="10">
        <f t="shared" si="0"/>
        <v>0.2</v>
      </c>
      <c r="M13" s="10">
        <f t="shared" si="1"/>
        <v>0.3</v>
      </c>
      <c r="N13" s="20">
        <f t="shared" si="2"/>
        <v>0.62222222222222223</v>
      </c>
    </row>
    <row r="14" spans="2:14" x14ac:dyDescent="0.3">
      <c r="B14" s="4" t="s">
        <v>26</v>
      </c>
      <c r="C14" s="13">
        <f>COUNTIF(SUvsBAKE.PlayByPlay!B:B,B14)</f>
        <v>1</v>
      </c>
      <c r="D14" s="12">
        <f>SUMIF(SUvsBAKE.PlayByPlay!$B:$B,BAKE.CumulativePPP!$B14,SUvsBAKE.PlayByPlay!E:E)</f>
        <v>0</v>
      </c>
      <c r="E14" s="9">
        <f>SUMIF(SUvsBAKE.PlayByPlay!$B:$B,BAKE.CumulativePPP!$B14,SUvsBAKE.PlayByPlay!F:F)</f>
        <v>0</v>
      </c>
      <c r="F14" s="9">
        <f>SUMIF(SUvsBAKE.PlayByPlay!$B:$B,BAKE.CumulativePPP!$B14,SUvsBAKE.PlayByPlay!G:G)</f>
        <v>1</v>
      </c>
      <c r="G14" s="9">
        <f>SUMIF(SUvsBAKE.PlayByPlay!$B:$B,BAKE.CumulativePPP!$B14,SUvsBAKE.PlayByPlay!H:H)</f>
        <v>0</v>
      </c>
      <c r="H14" s="9">
        <f>SUMIF(SUvsBAKE.PlayByPlay!$B:$B,BAKE.CumulativePPP!$B14,SUvsBAKE.PlayByPlay!I:I)</f>
        <v>0</v>
      </c>
      <c r="I14" s="9">
        <f>SUMIF(SUvsBAKE.PlayByPlay!$B:$B,BAKE.CumulativePPP!$B14,SUvsBAKE.PlayByPlay!J:J)</f>
        <v>0</v>
      </c>
      <c r="J14" s="9">
        <f>SUMIF(SUvsBAKE.PlayByPlay!$B:$B,BAKE.CumulativePPP!$B14,SUvsBAKE.PlayByPlay!K:K)</f>
        <v>0</v>
      </c>
      <c r="K14" s="9">
        <f>SUMIF(SUvsBAKE.PlayByPlay!$B:$B,BAKE.CumulativePPP!$B14,SUvsBAKE.PlayByPlay!L:L)</f>
        <v>0</v>
      </c>
      <c r="L14" s="10">
        <f t="shared" si="0"/>
        <v>0</v>
      </c>
      <c r="M14" s="10">
        <f t="shared" si="1"/>
        <v>0</v>
      </c>
      <c r="N14" s="20">
        <f t="shared" si="2"/>
        <v>0</v>
      </c>
    </row>
    <row r="15" spans="2:14" x14ac:dyDescent="0.3">
      <c r="B15" s="4" t="s">
        <v>29</v>
      </c>
      <c r="C15" s="13">
        <f>COUNTIF(SUvsBAKE.PlayByPlay!B:B,B15)</f>
        <v>1</v>
      </c>
      <c r="D15" s="12">
        <f>SUMIF(SUvsBAKE.PlayByPlay!$B:$B,BAKE.CumulativePPP!$B15,SUvsBAKE.PlayByPlay!E:E)</f>
        <v>1</v>
      </c>
      <c r="E15" s="9">
        <f>SUMIF(SUvsBAKE.PlayByPlay!$B:$B,BAKE.CumulativePPP!$B15,SUvsBAKE.PlayByPlay!F:F)</f>
        <v>0</v>
      </c>
      <c r="F15" s="9">
        <f>SUMIF(SUvsBAKE.PlayByPlay!$B:$B,BAKE.CumulativePPP!$B15,SUvsBAKE.PlayByPlay!G:G)</f>
        <v>0</v>
      </c>
      <c r="G15" s="9">
        <f>SUMIF(SUvsBAKE.PlayByPlay!$B:$B,BAKE.CumulativePPP!$B15,SUvsBAKE.PlayByPlay!H:H)</f>
        <v>0</v>
      </c>
      <c r="H15" s="9">
        <f>SUMIF(SUvsBAKE.PlayByPlay!$B:$B,BAKE.CumulativePPP!$B15,SUvsBAKE.PlayByPlay!I:I)</f>
        <v>0</v>
      </c>
      <c r="I15" s="9">
        <f>SUMIF(SUvsBAKE.PlayByPlay!$B:$B,BAKE.CumulativePPP!$B15,SUvsBAKE.PlayByPlay!J:J)</f>
        <v>0</v>
      </c>
      <c r="J15" s="9">
        <f>SUMIF(SUvsBAKE.PlayByPlay!$B:$B,BAKE.CumulativePPP!$B15,SUvsBAKE.PlayByPlay!K:K)</f>
        <v>0</v>
      </c>
      <c r="K15" s="9">
        <f>SUMIF(SUvsBAKE.PlayByPlay!$B:$B,BAKE.CumulativePPP!$B15,SUvsBAKE.PlayByPlay!L:L)</f>
        <v>0</v>
      </c>
      <c r="L15" s="10">
        <v>0</v>
      </c>
      <c r="M15" s="10">
        <v>0</v>
      </c>
      <c r="N15" s="20">
        <f t="shared" si="2"/>
        <v>0</v>
      </c>
    </row>
    <row r="16" spans="2:14" x14ac:dyDescent="0.3">
      <c r="B16" s="4" t="s">
        <v>12</v>
      </c>
      <c r="C16" s="13">
        <f>COUNTIF(SUvsBAKE.PlayByPlay!B:B,B16)</f>
        <v>5</v>
      </c>
      <c r="D16" s="12">
        <f>SUMIF(SUvsBAKE.PlayByPlay!$B:$B,BAKE.CumulativePPP!$B16,SUvsBAKE.PlayByPlay!E:E)</f>
        <v>0</v>
      </c>
      <c r="E16" s="9">
        <f>SUMIF(SUvsBAKE.PlayByPlay!$B:$B,BAKE.CumulativePPP!$B16,SUvsBAKE.PlayByPlay!F:F)</f>
        <v>1</v>
      </c>
      <c r="F16" s="9">
        <f>SUMIF(SUvsBAKE.PlayByPlay!$B:$B,BAKE.CumulativePPP!$B16,SUvsBAKE.PlayByPlay!G:G)</f>
        <v>3</v>
      </c>
      <c r="G16" s="9">
        <f>SUMIF(SUvsBAKE.PlayByPlay!$B:$B,BAKE.CumulativePPP!$B16,SUvsBAKE.PlayByPlay!H:H)</f>
        <v>0</v>
      </c>
      <c r="H16" s="9">
        <f>SUMIF(SUvsBAKE.PlayByPlay!$B:$B,BAKE.CumulativePPP!$B16,SUvsBAKE.PlayByPlay!I:I)</f>
        <v>0</v>
      </c>
      <c r="I16" s="9">
        <f>SUMIF(SUvsBAKE.PlayByPlay!$B:$B,BAKE.CumulativePPP!$B16,SUvsBAKE.PlayByPlay!J:J)</f>
        <v>0</v>
      </c>
      <c r="J16" s="9">
        <f>SUMIF(SUvsBAKE.PlayByPlay!$B:$B,BAKE.CumulativePPP!$B16,SUvsBAKE.PlayByPlay!K:K)</f>
        <v>1</v>
      </c>
      <c r="K16" s="9">
        <f>SUMIF(SUvsBAKE.PlayByPlay!$B:$B,BAKE.CumulativePPP!$B16,SUvsBAKE.PlayByPlay!L:L)</f>
        <v>1</v>
      </c>
      <c r="L16" s="10">
        <f t="shared" si="0"/>
        <v>0.25</v>
      </c>
      <c r="M16" s="10">
        <f t="shared" si="1"/>
        <v>0.25</v>
      </c>
      <c r="N16" s="20">
        <f t="shared" si="2"/>
        <v>0.53</v>
      </c>
    </row>
    <row r="17" spans="2:14" x14ac:dyDescent="0.3">
      <c r="B17" s="4" t="s">
        <v>25</v>
      </c>
      <c r="C17" s="13">
        <f>COUNTIF(SUvsBAKE.PlayByPlay!B:B,B17)</f>
        <v>6</v>
      </c>
      <c r="D17" s="12">
        <f>SUMIF(SUvsBAKE.PlayByPlay!$B:$B,BAKE.CumulativePPP!$B17,SUvsBAKE.PlayByPlay!E:E)</f>
        <v>0</v>
      </c>
      <c r="E17" s="9">
        <f>SUMIF(SUvsBAKE.PlayByPlay!$B:$B,BAKE.CumulativePPP!$B17,SUvsBAKE.PlayByPlay!F:F)</f>
        <v>2</v>
      </c>
      <c r="F17" s="9">
        <f>SUMIF(SUvsBAKE.PlayByPlay!$B:$B,BAKE.CumulativePPP!$B17,SUvsBAKE.PlayByPlay!G:G)</f>
        <v>1</v>
      </c>
      <c r="G17" s="9">
        <f>SUMIF(SUvsBAKE.PlayByPlay!$B:$B,BAKE.CumulativePPP!$B17,SUvsBAKE.PlayByPlay!H:H)</f>
        <v>1</v>
      </c>
      <c r="H17" s="9">
        <f>SUMIF(SUvsBAKE.PlayByPlay!$B:$B,BAKE.CumulativePPP!$B17,SUvsBAKE.PlayByPlay!I:I)</f>
        <v>1</v>
      </c>
      <c r="I17" s="9">
        <f>SUMIF(SUvsBAKE.PlayByPlay!$B:$B,BAKE.CumulativePPP!$B17,SUvsBAKE.PlayByPlay!J:J)</f>
        <v>2</v>
      </c>
      <c r="J17" s="9">
        <f>SUMIF(SUvsBAKE.PlayByPlay!$B:$B,BAKE.CumulativePPP!$B17,SUvsBAKE.PlayByPlay!K:K)</f>
        <v>0</v>
      </c>
      <c r="K17" s="9">
        <f>SUMIF(SUvsBAKE.PlayByPlay!$B:$B,BAKE.CumulativePPP!$B17,SUvsBAKE.PlayByPlay!L:L)</f>
        <v>1</v>
      </c>
      <c r="L17" s="10">
        <f t="shared" si="0"/>
        <v>0.6</v>
      </c>
      <c r="M17" s="10">
        <f t="shared" si="1"/>
        <v>0.7</v>
      </c>
      <c r="N17" s="20">
        <f t="shared" si="2"/>
        <v>1.3833333333333335</v>
      </c>
    </row>
    <row r="18" spans="2:14" x14ac:dyDescent="0.3">
      <c r="B18" s="4" t="s">
        <v>39</v>
      </c>
      <c r="C18" s="13">
        <f>COUNTIF(SUvsBAKE.PlayByPlay!B:B,B18)</f>
        <v>1</v>
      </c>
      <c r="D18" s="12">
        <f>SUMIF(SUvsBAKE.PlayByPlay!$B:$B,BAKE.CumulativePPP!$B18,SUvsBAKE.PlayByPlay!E:E)</f>
        <v>0</v>
      </c>
      <c r="E18" s="9">
        <f>SUMIF(SUvsBAKE.PlayByPlay!$B:$B,BAKE.CumulativePPP!$B18,SUvsBAKE.PlayByPlay!F:F)</f>
        <v>1</v>
      </c>
      <c r="F18" s="9">
        <f>SUMIF(SUvsBAKE.PlayByPlay!$B:$B,BAKE.CumulativePPP!$B18,SUvsBAKE.PlayByPlay!G:G)</f>
        <v>0</v>
      </c>
      <c r="G18" s="9">
        <f>SUMIF(SUvsBAKE.PlayByPlay!$B:$B,BAKE.CumulativePPP!$B18,SUvsBAKE.PlayByPlay!H:H)</f>
        <v>0</v>
      </c>
      <c r="H18" s="9">
        <f>SUMIF(SUvsBAKE.PlayByPlay!$B:$B,BAKE.CumulativePPP!$B18,SUvsBAKE.PlayByPlay!I:I)</f>
        <v>0</v>
      </c>
      <c r="I18" s="9">
        <f>SUMIF(SUvsBAKE.PlayByPlay!$B:$B,BAKE.CumulativePPP!$B18,SUvsBAKE.PlayByPlay!J:J)</f>
        <v>0</v>
      </c>
      <c r="J18" s="9">
        <f>SUMIF(SUvsBAKE.PlayByPlay!$B:$B,BAKE.CumulativePPP!$B18,SUvsBAKE.PlayByPlay!K:K)</f>
        <v>0</v>
      </c>
      <c r="K18" s="9">
        <f>SUMIF(SUvsBAKE.PlayByPlay!$B:$B,BAKE.CumulativePPP!$B18,SUvsBAKE.PlayByPlay!L:L)</f>
        <v>0</v>
      </c>
      <c r="L18" s="10">
        <f t="shared" si="0"/>
        <v>1</v>
      </c>
      <c r="M18" s="10">
        <f t="shared" si="1"/>
        <v>1</v>
      </c>
      <c r="N18" s="20">
        <f t="shared" si="2"/>
        <v>2</v>
      </c>
    </row>
    <row r="19" spans="2:14" x14ac:dyDescent="0.3">
      <c r="B19" s="16" t="s">
        <v>17</v>
      </c>
      <c r="C19" s="16"/>
      <c r="D19" s="17">
        <f t="shared" ref="D19:K19" si="3">SUM(D3:D18)</f>
        <v>7</v>
      </c>
      <c r="E19" s="18">
        <f t="shared" si="3"/>
        <v>14</v>
      </c>
      <c r="F19" s="18">
        <f t="shared" si="3"/>
        <v>13</v>
      </c>
      <c r="G19" s="18">
        <f t="shared" si="3"/>
        <v>7</v>
      </c>
      <c r="H19" s="18">
        <f t="shared" si="3"/>
        <v>16</v>
      </c>
      <c r="I19" s="18">
        <f t="shared" si="3"/>
        <v>20</v>
      </c>
      <c r="J19" s="18">
        <f t="shared" si="3"/>
        <v>3</v>
      </c>
      <c r="K19" s="18">
        <f t="shared" si="3"/>
        <v>12</v>
      </c>
      <c r="L19" s="19">
        <f t="shared" ref="L19" si="4">(E19+G19)/(E19+F19+G19+H19)</f>
        <v>0.42</v>
      </c>
      <c r="M19" s="19">
        <f t="shared" ref="M19" si="5">(E19+1.5*G19)/(E19+F19+G19+H19)</f>
        <v>0.49</v>
      </c>
      <c r="N19" s="23"/>
    </row>
    <row r="20" spans="2:14" x14ac:dyDescent="0.3">
      <c r="B20"/>
      <c r="C20"/>
      <c r="E20" s="30">
        <f>E19/SUM(E3:F18)</f>
        <v>0.51851851851851849</v>
      </c>
      <c r="F20" s="30"/>
      <c r="G20" s="30">
        <f>G19/SUM(G3:H18)</f>
        <v>0.30434782608695654</v>
      </c>
      <c r="H20" s="30"/>
      <c r="I20" s="30">
        <f>I19/SUM(I3:J18)</f>
        <v>0.86956521739130432</v>
      </c>
      <c r="J20" s="30"/>
    </row>
    <row r="21" spans="2:14" x14ac:dyDescent="0.3">
      <c r="B21"/>
      <c r="C21"/>
      <c r="E21" s="31" t="s">
        <v>18</v>
      </c>
      <c r="F21" s="31"/>
      <c r="G21" s="31" t="s">
        <v>19</v>
      </c>
      <c r="H21" s="31"/>
      <c r="I21" s="31" t="s">
        <v>20</v>
      </c>
      <c r="J21" s="31"/>
    </row>
    <row r="22" spans="2:14" x14ac:dyDescent="0.3">
      <c r="B22"/>
      <c r="C22"/>
    </row>
    <row r="23" spans="2:14" x14ac:dyDescent="0.3">
      <c r="B23"/>
      <c r="C23"/>
    </row>
    <row r="24" spans="2:14" x14ac:dyDescent="0.3">
      <c r="B24"/>
      <c r="C24"/>
    </row>
    <row r="25" spans="2:14" x14ac:dyDescent="0.3">
      <c r="B25"/>
      <c r="C25"/>
    </row>
    <row r="26" spans="2:14" x14ac:dyDescent="0.3">
      <c r="B26"/>
      <c r="C26"/>
    </row>
    <row r="27" spans="2:14" x14ac:dyDescent="0.3">
      <c r="B27"/>
      <c r="C27"/>
    </row>
    <row r="28" spans="2:14" x14ac:dyDescent="0.3">
      <c r="B28"/>
      <c r="C28"/>
    </row>
    <row r="29" spans="2:14" x14ac:dyDescent="0.3">
      <c r="B29"/>
      <c r="C29"/>
    </row>
    <row r="30" spans="2:14" x14ac:dyDescent="0.3">
      <c r="B30"/>
      <c r="C30"/>
    </row>
    <row r="31" spans="2:14" x14ac:dyDescent="0.3">
      <c r="B31"/>
      <c r="C31"/>
    </row>
    <row r="32" spans="2:14" x14ac:dyDescent="0.3">
      <c r="B32"/>
      <c r="C32"/>
    </row>
    <row r="33" spans="2:3" x14ac:dyDescent="0.3">
      <c r="B33"/>
      <c r="C33"/>
    </row>
    <row r="34" spans="2:3" x14ac:dyDescent="0.3">
      <c r="B34"/>
      <c r="C34"/>
    </row>
    <row r="35" spans="2:3" x14ac:dyDescent="0.3">
      <c r="B35"/>
      <c r="C35"/>
    </row>
    <row r="36" spans="2:3" x14ac:dyDescent="0.3">
      <c r="B36"/>
      <c r="C36"/>
    </row>
    <row r="37" spans="2:3" x14ac:dyDescent="0.3">
      <c r="B37"/>
      <c r="C37"/>
    </row>
    <row r="38" spans="2:3" x14ac:dyDescent="0.3">
      <c r="B38"/>
      <c r="C38"/>
    </row>
    <row r="39" spans="2:3" x14ac:dyDescent="0.3">
      <c r="B39"/>
      <c r="C39"/>
    </row>
    <row r="40" spans="2:3" x14ac:dyDescent="0.3">
      <c r="B40"/>
      <c r="C40"/>
    </row>
    <row r="41" spans="2:3" x14ac:dyDescent="0.3">
      <c r="B41"/>
      <c r="C41"/>
    </row>
    <row r="42" spans="2:3" x14ac:dyDescent="0.3">
      <c r="B42"/>
      <c r="C42"/>
    </row>
    <row r="43" spans="2:3" x14ac:dyDescent="0.3">
      <c r="B43"/>
      <c r="C43"/>
    </row>
    <row r="44" spans="2:3" x14ac:dyDescent="0.3">
      <c r="B44"/>
      <c r="C44"/>
    </row>
    <row r="45" spans="2:3" x14ac:dyDescent="0.3">
      <c r="B45"/>
      <c r="C45"/>
    </row>
    <row r="46" spans="2:3" x14ac:dyDescent="0.3">
      <c r="B46"/>
      <c r="C46"/>
    </row>
    <row r="47" spans="2:3" x14ac:dyDescent="0.3">
      <c r="B47"/>
      <c r="C47"/>
    </row>
    <row r="48" spans="2:3" x14ac:dyDescent="0.3">
      <c r="B48"/>
      <c r="C48"/>
    </row>
    <row r="49" spans="2:3" x14ac:dyDescent="0.3">
      <c r="B49"/>
      <c r="C49"/>
    </row>
    <row r="50" spans="2:3" x14ac:dyDescent="0.3">
      <c r="B50"/>
      <c r="C50"/>
    </row>
    <row r="51" spans="2:3" x14ac:dyDescent="0.3">
      <c r="B51"/>
      <c r="C51"/>
    </row>
    <row r="52" spans="2:3" x14ac:dyDescent="0.3">
      <c r="B52"/>
      <c r="C52"/>
    </row>
    <row r="53" spans="2:3" x14ac:dyDescent="0.3">
      <c r="B53"/>
      <c r="C53"/>
    </row>
    <row r="54" spans="2:3" x14ac:dyDescent="0.3">
      <c r="B54"/>
      <c r="C54"/>
    </row>
    <row r="55" spans="2:3" x14ac:dyDescent="0.3">
      <c r="B55"/>
      <c r="C55"/>
    </row>
    <row r="56" spans="2:3" x14ac:dyDescent="0.3">
      <c r="B56"/>
      <c r="C56"/>
    </row>
    <row r="57" spans="2:3" x14ac:dyDescent="0.3">
      <c r="B57"/>
      <c r="C57"/>
    </row>
    <row r="58" spans="2:3" x14ac:dyDescent="0.3">
      <c r="B58"/>
      <c r="C58"/>
    </row>
    <row r="59" spans="2:3" x14ac:dyDescent="0.3">
      <c r="B59"/>
      <c r="C59"/>
    </row>
    <row r="60" spans="2:3" x14ac:dyDescent="0.3">
      <c r="B60"/>
      <c r="C60"/>
    </row>
    <row r="61" spans="2:3" x14ac:dyDescent="0.3">
      <c r="B61"/>
      <c r="C61"/>
    </row>
    <row r="62" spans="2:3" x14ac:dyDescent="0.3">
      <c r="B62"/>
      <c r="C62"/>
    </row>
    <row r="63" spans="2:3" x14ac:dyDescent="0.3">
      <c r="B63"/>
      <c r="C63"/>
    </row>
    <row r="64" spans="2:3" x14ac:dyDescent="0.3">
      <c r="B64"/>
      <c r="C64"/>
    </row>
    <row r="65" spans="2:3" x14ac:dyDescent="0.3">
      <c r="B65"/>
      <c r="C65"/>
    </row>
    <row r="66" spans="2:3" x14ac:dyDescent="0.3">
      <c r="B66"/>
      <c r="C66"/>
    </row>
    <row r="67" spans="2:3" x14ac:dyDescent="0.3">
      <c r="B67"/>
      <c r="C67"/>
    </row>
    <row r="68" spans="2:3" x14ac:dyDescent="0.3">
      <c r="B68"/>
      <c r="C68"/>
    </row>
    <row r="69" spans="2:3" x14ac:dyDescent="0.3">
      <c r="B69"/>
      <c r="C69"/>
    </row>
    <row r="70" spans="2:3" x14ac:dyDescent="0.3">
      <c r="B70"/>
      <c r="C70"/>
    </row>
    <row r="71" spans="2:3" x14ac:dyDescent="0.3">
      <c r="B71"/>
      <c r="C71"/>
    </row>
    <row r="72" spans="2:3" x14ac:dyDescent="0.3">
      <c r="B72"/>
      <c r="C72"/>
    </row>
    <row r="73" spans="2:3" x14ac:dyDescent="0.3">
      <c r="B73"/>
      <c r="C73"/>
    </row>
    <row r="74" spans="2:3" x14ac:dyDescent="0.3">
      <c r="B74"/>
      <c r="C74"/>
    </row>
    <row r="75" spans="2:3" x14ac:dyDescent="0.3">
      <c r="B75"/>
      <c r="C75"/>
    </row>
    <row r="76" spans="2:3" x14ac:dyDescent="0.3">
      <c r="B76"/>
      <c r="C76"/>
    </row>
  </sheetData>
  <mergeCells count="7">
    <mergeCell ref="B1:N1"/>
    <mergeCell ref="E20:F20"/>
    <mergeCell ref="G20:H20"/>
    <mergeCell ref="I20:J20"/>
    <mergeCell ref="E21:F21"/>
    <mergeCell ref="G21:H21"/>
    <mergeCell ref="I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SUvsBAKE.PlayByPlay</vt:lpstr>
      <vt:lpstr>BAKE.CumulativePPP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Odland, Michael</dc:creator>
  <cp:lastModifiedBy>Mattia Da Campo</cp:lastModifiedBy>
  <dcterms:created xsi:type="dcterms:W3CDTF">2019-10-19T21:41:52Z</dcterms:created>
  <dcterms:modified xsi:type="dcterms:W3CDTF">2020-05-19T05:08:54Z</dcterms:modified>
</cp:coreProperties>
</file>